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SVGNA\LITERATURE\NEW ORDER FORM PROJECT\"/>
    </mc:Choice>
  </mc:AlternateContent>
  <xr:revisionPtr revIDLastSave="0" documentId="13_ncr:1_{E9FDE244-2127-40CF-8A18-E42696D2F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GLISH-SPECIAL" sheetId="4" r:id="rId1"/>
    <sheet name="ENGLISH-STOCK" sheetId="3" r:id="rId2"/>
    <sheet name="LIT ORDER SPANISH" sheetId="2" r:id="rId3"/>
    <sheet name="LIT ORDER ENGLISH" sheetId="1" r:id="rId4"/>
  </sheets>
  <definedNames>
    <definedName name="_xlnm.Print_Area" localSheetId="0">'ENGLISH-SPECIAL'!$A$1:$G$137</definedName>
    <definedName name="_xlnm.Print_Area" localSheetId="1">'ENGLISH-STOCK'!$A$1:$G$109</definedName>
    <definedName name="_xlnm.Print_Area" localSheetId="3">'LIT ORDER ENGLISH'!$A$1:$G$259</definedName>
    <definedName name="_xlnm.Print_Area" localSheetId="2">'LIT ORDER SPANISH'!$A$1:$G$121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1" i="4" l="1"/>
  <c r="G131" i="4"/>
  <c r="I130" i="4"/>
  <c r="G130" i="4"/>
  <c r="I129" i="4"/>
  <c r="G129" i="4"/>
  <c r="I128" i="4"/>
  <c r="G128" i="4"/>
  <c r="I127" i="4"/>
  <c r="G127" i="4"/>
  <c r="I126" i="4"/>
  <c r="G126" i="4"/>
  <c r="I125" i="4"/>
  <c r="G125" i="4"/>
  <c r="I124" i="4"/>
  <c r="G124" i="4"/>
  <c r="I123" i="4"/>
  <c r="G123" i="4"/>
  <c r="I122" i="4"/>
  <c r="G122" i="4"/>
  <c r="I121" i="4"/>
  <c r="G121" i="4"/>
  <c r="I120" i="4"/>
  <c r="G120" i="4"/>
  <c r="I119" i="4"/>
  <c r="G119" i="4"/>
  <c r="I118" i="4"/>
  <c r="G118" i="4"/>
  <c r="I117" i="4"/>
  <c r="G117" i="4"/>
  <c r="I116" i="4"/>
  <c r="G116" i="4"/>
  <c r="I115" i="4"/>
  <c r="G115" i="4"/>
  <c r="I114" i="4"/>
  <c r="G114" i="4"/>
  <c r="I113" i="4"/>
  <c r="G113" i="4"/>
  <c r="I112" i="4"/>
  <c r="G112" i="4"/>
  <c r="I111" i="4"/>
  <c r="G111" i="4"/>
  <c r="I110" i="4"/>
  <c r="G110" i="4"/>
  <c r="I109" i="4"/>
  <c r="G109" i="4"/>
  <c r="I108" i="4"/>
  <c r="G108" i="4"/>
  <c r="I107" i="4"/>
  <c r="G107" i="4"/>
  <c r="I105" i="4"/>
  <c r="G105" i="4"/>
  <c r="I103" i="4"/>
  <c r="G103" i="4"/>
  <c r="I102" i="4"/>
  <c r="G102" i="4"/>
  <c r="I101" i="4"/>
  <c r="G101" i="4"/>
  <c r="I100" i="4"/>
  <c r="G100" i="4"/>
  <c r="I99" i="4"/>
  <c r="G99" i="4"/>
  <c r="I98" i="4"/>
  <c r="G98" i="4"/>
  <c r="I97" i="4"/>
  <c r="G97" i="4"/>
  <c r="I96" i="4"/>
  <c r="G96" i="4"/>
  <c r="I95" i="4"/>
  <c r="G95" i="4"/>
  <c r="I94" i="4"/>
  <c r="G94" i="4"/>
  <c r="I93" i="4"/>
  <c r="G93" i="4"/>
  <c r="I92" i="4"/>
  <c r="G92" i="4"/>
  <c r="I91" i="4"/>
  <c r="G91" i="4"/>
  <c r="I90" i="4"/>
  <c r="G90" i="4"/>
  <c r="I89" i="4"/>
  <c r="G89" i="4"/>
  <c r="I88" i="4"/>
  <c r="G88" i="4"/>
  <c r="I87" i="4"/>
  <c r="G87" i="4"/>
  <c r="I86" i="4"/>
  <c r="G86" i="4"/>
  <c r="I85" i="4"/>
  <c r="G85" i="4"/>
  <c r="I84" i="4"/>
  <c r="G84" i="4"/>
  <c r="I83" i="4"/>
  <c r="G83" i="4"/>
  <c r="I82" i="4"/>
  <c r="G82" i="4"/>
  <c r="I81" i="4"/>
  <c r="G81" i="4"/>
  <c r="I80" i="4"/>
  <c r="G80" i="4"/>
  <c r="I79" i="4"/>
  <c r="G79" i="4"/>
  <c r="I78" i="4"/>
  <c r="G78" i="4"/>
  <c r="I77" i="4"/>
  <c r="G77" i="4"/>
  <c r="I76" i="4"/>
  <c r="G76" i="4"/>
  <c r="I75" i="4"/>
  <c r="G75" i="4"/>
  <c r="I74" i="4"/>
  <c r="G74" i="4"/>
  <c r="I73" i="4"/>
  <c r="G73" i="4"/>
  <c r="I68" i="4"/>
  <c r="G68" i="4"/>
  <c r="I67" i="4"/>
  <c r="G67" i="4"/>
  <c r="I65" i="4"/>
  <c r="G65" i="4"/>
  <c r="I64" i="4"/>
  <c r="G64" i="4"/>
  <c r="I63" i="4"/>
  <c r="G63" i="4"/>
  <c r="I62" i="4"/>
  <c r="G62" i="4"/>
  <c r="I61" i="4"/>
  <c r="G61" i="4"/>
  <c r="I60" i="4"/>
  <c r="G60" i="4"/>
  <c r="I59" i="4"/>
  <c r="G59" i="4"/>
  <c r="I58" i="4"/>
  <c r="G58" i="4"/>
  <c r="I57" i="4"/>
  <c r="G57" i="4"/>
  <c r="I55" i="4"/>
  <c r="G55" i="4"/>
  <c r="I54" i="4"/>
  <c r="G54" i="4"/>
  <c r="I53" i="4"/>
  <c r="G53" i="4"/>
  <c r="I52" i="4"/>
  <c r="G52" i="4"/>
  <c r="I51" i="4"/>
  <c r="G51" i="4"/>
  <c r="I50" i="4"/>
  <c r="G50" i="4"/>
  <c r="I48" i="4"/>
  <c r="G48" i="4"/>
  <c r="I47" i="4"/>
  <c r="G47" i="4"/>
  <c r="I46" i="4"/>
  <c r="G46" i="4"/>
  <c r="I45" i="4"/>
  <c r="G45" i="4"/>
  <c r="I44" i="4"/>
  <c r="G44" i="4"/>
  <c r="I43" i="4"/>
  <c r="G43" i="4"/>
  <c r="I41" i="4"/>
  <c r="G41" i="4"/>
  <c r="I40" i="4"/>
  <c r="G40" i="4"/>
  <c r="I38" i="4"/>
  <c r="G38" i="4"/>
  <c r="I37" i="4"/>
  <c r="G37" i="4"/>
  <c r="I36" i="4"/>
  <c r="G36" i="4"/>
  <c r="I35" i="4"/>
  <c r="G35" i="4"/>
  <c r="I21" i="4"/>
  <c r="G21" i="4"/>
  <c r="I20" i="4"/>
  <c r="G20" i="4"/>
  <c r="I14" i="4"/>
  <c r="G14" i="4"/>
  <c r="I13" i="4"/>
  <c r="G13" i="4"/>
  <c r="I12" i="4"/>
  <c r="G12" i="4"/>
  <c r="I11" i="4"/>
  <c r="G11" i="4"/>
  <c r="I10" i="4"/>
  <c r="G10" i="4"/>
  <c r="I9" i="4"/>
  <c r="G9" i="4"/>
  <c r="I8" i="4"/>
  <c r="G8" i="4"/>
  <c r="I100" i="3"/>
  <c r="G100" i="3"/>
  <c r="I99" i="3"/>
  <c r="G99" i="3"/>
  <c r="I98" i="3"/>
  <c r="G98" i="3"/>
  <c r="I97" i="3"/>
  <c r="G97" i="3"/>
  <c r="I96" i="3"/>
  <c r="G96" i="3"/>
  <c r="I95" i="3"/>
  <c r="G95" i="3"/>
  <c r="I94" i="3"/>
  <c r="G94" i="3"/>
  <c r="I93" i="3"/>
  <c r="G93" i="3"/>
  <c r="I92" i="3"/>
  <c r="G92" i="3"/>
  <c r="I91" i="3"/>
  <c r="G91" i="3"/>
  <c r="I87" i="3"/>
  <c r="G87" i="3"/>
  <c r="I86" i="3"/>
  <c r="G86" i="3"/>
  <c r="I84" i="3"/>
  <c r="G84" i="3"/>
  <c r="I83" i="3"/>
  <c r="G83" i="3"/>
  <c r="I82" i="3"/>
  <c r="G82" i="3"/>
  <c r="I81" i="3"/>
  <c r="G81" i="3"/>
  <c r="I80" i="3"/>
  <c r="G80" i="3"/>
  <c r="I79" i="3"/>
  <c r="G79" i="3"/>
  <c r="I78" i="3"/>
  <c r="G78" i="3"/>
  <c r="I77" i="3"/>
  <c r="G77" i="3"/>
  <c r="I76" i="3"/>
  <c r="G76" i="3"/>
  <c r="I75" i="3"/>
  <c r="G75" i="3"/>
  <c r="I74" i="3"/>
  <c r="G74" i="3"/>
  <c r="I73" i="3"/>
  <c r="G73" i="3"/>
  <c r="I72" i="3"/>
  <c r="G72" i="3"/>
  <c r="I71" i="3"/>
  <c r="G71" i="3"/>
  <c r="I70" i="3"/>
  <c r="G70" i="3"/>
  <c r="I69" i="3"/>
  <c r="G69" i="3"/>
  <c r="I67" i="3"/>
  <c r="G67" i="3"/>
  <c r="I66" i="3"/>
  <c r="G66" i="3"/>
  <c r="I65" i="3"/>
  <c r="G65" i="3"/>
  <c r="I64" i="3"/>
  <c r="G64" i="3"/>
  <c r="I63" i="3"/>
  <c r="G63" i="3"/>
  <c r="I62" i="3"/>
  <c r="G62" i="3"/>
  <c r="I61" i="3"/>
  <c r="G61" i="3"/>
  <c r="I60" i="3"/>
  <c r="G60" i="3"/>
  <c r="I59" i="3"/>
  <c r="G59" i="3"/>
  <c r="I114" i="2" l="1"/>
  <c r="G114" i="2"/>
  <c r="I113" i="2"/>
  <c r="G113" i="2"/>
  <c r="I112" i="2"/>
  <c r="G112" i="2"/>
  <c r="I111" i="2"/>
  <c r="G111" i="2"/>
  <c r="I110" i="2"/>
  <c r="G110" i="2"/>
  <c r="I109" i="2"/>
  <c r="G109" i="2"/>
  <c r="I108" i="2"/>
  <c r="G108" i="2"/>
  <c r="I107" i="2"/>
  <c r="G107" i="2"/>
  <c r="I106" i="2"/>
  <c r="G106" i="2"/>
  <c r="I105" i="2"/>
  <c r="G105" i="2"/>
  <c r="I104" i="2"/>
  <c r="G104" i="2"/>
  <c r="I103" i="2"/>
  <c r="G103" i="2"/>
  <c r="I99" i="2"/>
  <c r="G99" i="2"/>
  <c r="I98" i="2"/>
  <c r="G98" i="2"/>
  <c r="I97" i="2"/>
  <c r="G97" i="2"/>
  <c r="I96" i="2"/>
  <c r="G96" i="2"/>
  <c r="I95" i="2"/>
  <c r="G95" i="2"/>
  <c r="I94" i="2"/>
  <c r="G94" i="2"/>
  <c r="I93" i="2"/>
  <c r="G93" i="2"/>
  <c r="I92" i="2"/>
  <c r="G92" i="2"/>
  <c r="I91" i="2"/>
  <c r="G91" i="2"/>
  <c r="I90" i="2"/>
  <c r="G90" i="2"/>
  <c r="I87" i="2"/>
  <c r="G87" i="2"/>
  <c r="I86" i="2"/>
  <c r="G86" i="2"/>
  <c r="I85" i="2"/>
  <c r="G85" i="2"/>
  <c r="I84" i="2"/>
  <c r="G84" i="2"/>
  <c r="I78" i="2" l="1"/>
  <c r="I77" i="2"/>
  <c r="I76" i="2"/>
  <c r="I75" i="2"/>
  <c r="I74" i="2"/>
  <c r="I73" i="2"/>
  <c r="I72" i="2"/>
  <c r="I71" i="2"/>
  <c r="I70" i="2"/>
  <c r="I66" i="2"/>
  <c r="G66" i="2"/>
  <c r="I65" i="2"/>
  <c r="G65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I27" i="2"/>
  <c r="G27" i="2"/>
  <c r="I26" i="2"/>
  <c r="G26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6" i="2"/>
  <c r="G16" i="2"/>
  <c r="I15" i="2"/>
  <c r="G15" i="2"/>
  <c r="I14" i="2"/>
  <c r="G14" i="2"/>
  <c r="I13" i="2"/>
  <c r="G13" i="2"/>
  <c r="I12" i="2"/>
  <c r="G12" i="2"/>
  <c r="I11" i="2"/>
  <c r="G11" i="2"/>
  <c r="I184" i="1"/>
  <c r="I10" i="1"/>
  <c r="I9" i="1"/>
  <c r="I7" i="1"/>
  <c r="G53" i="3"/>
  <c r="G54" i="3"/>
  <c r="I58" i="2"/>
  <c r="I57" i="2"/>
  <c r="I56" i="2"/>
  <c r="I55" i="2"/>
  <c r="I54" i="2"/>
  <c r="I53" i="2"/>
  <c r="I52" i="2"/>
  <c r="I82" i="2"/>
  <c r="G82" i="2"/>
  <c r="I143" i="4"/>
  <c r="I142" i="4"/>
  <c r="I141" i="4"/>
  <c r="I140" i="4"/>
  <c r="I139" i="4"/>
  <c r="I138" i="4"/>
  <c r="I137" i="4"/>
  <c r="I136" i="4"/>
  <c r="I135" i="4"/>
  <c r="I134" i="4"/>
  <c r="I133" i="4"/>
  <c r="I132" i="4"/>
  <c r="I104" i="4"/>
  <c r="G104" i="4"/>
  <c r="G132" i="4" s="1"/>
  <c r="G69" i="4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2" i="3"/>
  <c r="G102" i="3"/>
  <c r="I101" i="3"/>
  <c r="G101" i="3"/>
  <c r="G195" i="1"/>
  <c r="G194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G116" i="1"/>
  <c r="I116" i="1"/>
  <c r="G117" i="1"/>
  <c r="I117" i="1"/>
  <c r="G118" i="1"/>
  <c r="I118" i="1"/>
  <c r="G119" i="1"/>
  <c r="I119" i="1"/>
  <c r="G120" i="1"/>
  <c r="I120" i="1"/>
  <c r="I64" i="1"/>
  <c r="G64" i="1"/>
  <c r="I63" i="1"/>
  <c r="G63" i="1"/>
  <c r="I62" i="1"/>
  <c r="G62" i="1"/>
  <c r="I60" i="2"/>
  <c r="G60" i="2"/>
  <c r="I59" i="2"/>
  <c r="G59" i="2"/>
  <c r="G58" i="2"/>
  <c r="G57" i="2"/>
  <c r="G56" i="2"/>
  <c r="G55" i="2"/>
  <c r="G54" i="2"/>
  <c r="G53" i="2"/>
  <c r="G52" i="2"/>
  <c r="G100" i="2"/>
  <c r="I100" i="2"/>
  <c r="I67" i="2"/>
  <c r="G67" i="2"/>
  <c r="G6" i="2"/>
  <c r="G7" i="2"/>
  <c r="I7" i="2"/>
  <c r="I101" i="2"/>
  <c r="G101" i="2"/>
  <c r="I80" i="2"/>
  <c r="G80" i="2"/>
  <c r="I79" i="2"/>
  <c r="G79" i="2"/>
  <c r="G78" i="2"/>
  <c r="G77" i="2"/>
  <c r="G76" i="2"/>
  <c r="G75" i="2"/>
  <c r="G74" i="2"/>
  <c r="G73" i="2"/>
  <c r="G72" i="2"/>
  <c r="G71" i="2"/>
  <c r="G70" i="2"/>
  <c r="I69" i="2"/>
  <c r="G69" i="2"/>
  <c r="I10" i="2"/>
  <c r="G10" i="2"/>
  <c r="I9" i="2"/>
  <c r="G9" i="2"/>
  <c r="I8" i="2"/>
  <c r="G8" i="2"/>
  <c r="I6" i="2"/>
  <c r="I6" i="1"/>
  <c r="I200" i="1"/>
  <c r="G200" i="1"/>
  <c r="I130" i="1"/>
  <c r="G130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29" i="1"/>
  <c r="G129" i="1"/>
  <c r="I128" i="1"/>
  <c r="G128" i="1"/>
  <c r="I127" i="1"/>
  <c r="G127" i="1"/>
  <c r="I126" i="1"/>
  <c r="G126" i="1"/>
  <c r="I125" i="1"/>
  <c r="G125" i="1"/>
  <c r="I123" i="1"/>
  <c r="G123" i="1"/>
  <c r="I61" i="1"/>
  <c r="G61" i="1"/>
  <c r="I60" i="1"/>
  <c r="G60" i="1"/>
  <c r="I59" i="1"/>
  <c r="G59" i="1"/>
  <c r="I58" i="1"/>
  <c r="G58" i="1"/>
  <c r="I183" i="1"/>
  <c r="G183" i="1"/>
  <c r="G84" i="1"/>
  <c r="G85" i="1"/>
  <c r="G86" i="1"/>
  <c r="G87" i="1"/>
  <c r="G89" i="1"/>
  <c r="G90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6" i="1"/>
  <c r="G107" i="1"/>
  <c r="G108" i="1"/>
  <c r="G109" i="1"/>
  <c r="G121" i="1"/>
  <c r="G122" i="1"/>
  <c r="G145" i="1"/>
  <c r="G146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5" i="1"/>
  <c r="G187" i="1"/>
  <c r="G188" i="1"/>
  <c r="G189" i="1"/>
  <c r="G190" i="1"/>
  <c r="G191" i="1"/>
  <c r="G192" i="1"/>
  <c r="G193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I103" i="1"/>
  <c r="I104" i="1"/>
  <c r="I105" i="1"/>
  <c r="I106" i="1"/>
  <c r="I107" i="1"/>
  <c r="I108" i="1"/>
  <c r="I109" i="1"/>
  <c r="I121" i="1"/>
  <c r="G13" i="1"/>
  <c r="I13" i="1"/>
  <c r="I185" i="1"/>
  <c r="G196" i="1" l="1"/>
  <c r="G236" i="1" s="1"/>
  <c r="G61" i="2"/>
  <c r="G116" i="2" s="1"/>
  <c r="G103" i="3"/>
  <c r="G133" i="4"/>
  <c r="G134" i="4" s="1"/>
  <c r="G55" i="3"/>
  <c r="G233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181" i="1"/>
  <c r="G36" i="1"/>
  <c r="I36" i="1"/>
  <c r="G35" i="1"/>
  <c r="I35" i="1"/>
  <c r="G27" i="1"/>
  <c r="G26" i="1"/>
  <c r="I26" i="1"/>
  <c r="I27" i="1"/>
  <c r="I167" i="1"/>
  <c r="I168" i="1"/>
  <c r="I149" i="1"/>
  <c r="I148" i="1"/>
  <c r="I122" i="1"/>
  <c r="I146" i="1"/>
  <c r="I145" i="1"/>
  <c r="G44" i="1" l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43" i="1"/>
  <c r="G34" i="1"/>
  <c r="G37" i="1"/>
  <c r="G38" i="1"/>
  <c r="G39" i="1"/>
  <c r="G40" i="1"/>
  <c r="G41" i="1"/>
  <c r="G33" i="1"/>
  <c r="G7" i="1"/>
  <c r="G8" i="1"/>
  <c r="G9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/>
  <c r="G30" i="1"/>
  <c r="G31" i="1"/>
  <c r="G6" i="1"/>
  <c r="G65" i="1" l="1"/>
  <c r="G234" i="1" s="1"/>
  <c r="G131" i="1"/>
  <c r="G235" i="1" s="1"/>
  <c r="I56" i="1"/>
  <c r="I57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4" i="1"/>
  <c r="I85" i="1"/>
  <c r="I86" i="1"/>
  <c r="I87" i="1"/>
  <c r="I89" i="1"/>
  <c r="I90" i="1"/>
  <c r="I92" i="1"/>
  <c r="I93" i="1"/>
  <c r="I94" i="1"/>
  <c r="I95" i="1"/>
  <c r="I96" i="1"/>
  <c r="I97" i="1"/>
  <c r="I98" i="1"/>
  <c r="I99" i="1"/>
  <c r="I100" i="1"/>
  <c r="I102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2" i="1"/>
  <c r="I187" i="1"/>
  <c r="I188" i="1"/>
  <c r="I189" i="1"/>
  <c r="I190" i="1"/>
  <c r="I191" i="1"/>
  <c r="I192" i="1"/>
  <c r="I193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41" i="1"/>
  <c r="I40" i="1"/>
  <c r="I39" i="1"/>
  <c r="I38" i="1"/>
  <c r="I37" i="1"/>
  <c r="I34" i="1"/>
  <c r="I33" i="1"/>
  <c r="I31" i="1"/>
  <c r="I30" i="1"/>
  <c r="I29" i="1"/>
  <c r="I28" i="1"/>
  <c r="I25" i="1"/>
  <c r="I24" i="1"/>
  <c r="I23" i="1"/>
  <c r="I22" i="1"/>
  <c r="I21" i="1"/>
  <c r="I18" i="1"/>
  <c r="I17" i="1"/>
  <c r="I16" i="1"/>
  <c r="I14" i="1"/>
  <c r="I11" i="1"/>
  <c r="I8" i="1"/>
  <c r="I20" i="1"/>
  <c r="I19" i="1"/>
  <c r="I15" i="1"/>
  <c r="I12" i="1"/>
  <c r="G237" i="1" l="1"/>
  <c r="G104" i="3"/>
  <c r="G105" i="3"/>
  <c r="G115" i="2"/>
  <c r="G117" i="2" s="1"/>
</calcChain>
</file>

<file path=xl/sharedStrings.xml><?xml version="1.0" encoding="utf-8"?>
<sst xmlns="http://schemas.openxmlformats.org/spreadsheetml/2006/main" count="1453" uniqueCount="366">
  <si>
    <t>ITEM DESCRIPTION</t>
  </si>
  <si>
    <t>GSR NAME:</t>
  </si>
  <si>
    <t>DATE:  ______/______/_______</t>
  </si>
  <si>
    <t>NAWS #</t>
  </si>
  <si>
    <t>COST ea.</t>
  </si>
  <si>
    <t>GSR PH #:</t>
  </si>
  <si>
    <t>SVGNA STOCK</t>
  </si>
  <si>
    <t>YES</t>
  </si>
  <si>
    <t>NAWS</t>
  </si>
  <si>
    <t>SVGNA</t>
  </si>
  <si>
    <t>GROUP NAME:</t>
  </si>
  <si>
    <t>1101LN</t>
  </si>
  <si>
    <t>1101LP</t>
  </si>
  <si>
    <t>1110S</t>
  </si>
  <si>
    <t>Miracles Happen &amp; Audio CD</t>
  </si>
  <si>
    <t>1140LP</t>
  </si>
  <si>
    <t>An Introductory Guide to NA</t>
  </si>
  <si>
    <t>The NA Step Working Guides</t>
  </si>
  <si>
    <t>The NA Survival Kit</t>
  </si>
  <si>
    <t>BOOKS</t>
  </si>
  <si>
    <t>BOOKLETS</t>
  </si>
  <si>
    <t>Twelve Concepts for NA Service</t>
  </si>
  <si>
    <t>NA White Booklet</t>
  </si>
  <si>
    <t>The Group Booklet</t>
  </si>
  <si>
    <t>Behind the Walls</t>
  </si>
  <si>
    <t>In Times of Illness</t>
  </si>
  <si>
    <t>NA: A Resource in Your Community</t>
  </si>
  <si>
    <t>INFORMATIONAL PRODUCTS</t>
  </si>
  <si>
    <t>NO</t>
  </si>
  <si>
    <t>ORDER   QTY.</t>
  </si>
  <si>
    <t>3101 SET</t>
  </si>
  <si>
    <t>3101LP</t>
  </si>
  <si>
    <t>3102LP</t>
  </si>
  <si>
    <t>3105LP</t>
  </si>
  <si>
    <t>3106LP</t>
  </si>
  <si>
    <t>3107LP</t>
  </si>
  <si>
    <t>3108LP</t>
  </si>
  <si>
    <t>3109LP</t>
  </si>
  <si>
    <t>3111LP</t>
  </si>
  <si>
    <t>3116LP</t>
  </si>
  <si>
    <t>3122LP</t>
  </si>
  <si>
    <t>MULTIMEDIA PRODUCTS</t>
  </si>
  <si>
    <t>1500ASL</t>
  </si>
  <si>
    <t>White Booklet: ASL DVD</t>
  </si>
  <si>
    <t>TOTAL COST</t>
  </si>
  <si>
    <t>DVD: Just for Today</t>
  </si>
  <si>
    <t>It Works Audio CD (MP3)</t>
  </si>
  <si>
    <t>It Works CD-ROM</t>
  </si>
  <si>
    <t>KEYTAG SETS</t>
  </si>
  <si>
    <t>4100 KIT</t>
  </si>
  <si>
    <t>WELCOME Keytags Set in 67 languages</t>
  </si>
  <si>
    <t>4108 KIT</t>
  </si>
  <si>
    <t>Multi-Year Keytags Set in 59 languages</t>
  </si>
  <si>
    <t xml:space="preserve">RECOVERY KEYTAGS </t>
  </si>
  <si>
    <t>KEYTAGS</t>
  </si>
  <si>
    <t>BRONZE</t>
  </si>
  <si>
    <t>MEDALLIONS, BRONZE: English</t>
  </si>
  <si>
    <t>L-ETCHED</t>
  </si>
  <si>
    <t>MEDALLIONS, LASER-ETCHED: English Only</t>
  </si>
  <si>
    <t>MEDALLIONS, TRI-PLATE: English Only</t>
  </si>
  <si>
    <t>TRI-PLATE</t>
  </si>
  <si>
    <t>Sponsorship Medallion</t>
  </si>
  <si>
    <t>9603B</t>
  </si>
  <si>
    <t>Sponsorship Medallion &amp; Keychain Set</t>
  </si>
  <si>
    <t>MEDALLIONS, SPONSORSHIP: English Only</t>
  </si>
  <si>
    <t>SPECIALTY PRODUCTS</t>
  </si>
  <si>
    <t>Group Starter Kit</t>
  </si>
  <si>
    <t>Group Treasurers Record (12 months)</t>
  </si>
  <si>
    <t>Literature Rack: Wire 8-Pocket</t>
  </si>
  <si>
    <t>Literature Rack: Wire 16-Pocket</t>
  </si>
  <si>
    <t>Literature Rack: Wire 20-Pocket</t>
  </si>
  <si>
    <t>Posters: Complete Set of 8</t>
  </si>
  <si>
    <t>9073A</t>
  </si>
  <si>
    <t>Poster: Twelve Steps (23" x 35")</t>
  </si>
  <si>
    <t>Poster: Twelve Steps (17.5" x 23")</t>
  </si>
  <si>
    <t>9074A</t>
  </si>
  <si>
    <t>Poster: Twelve Traditions (23" x 35")</t>
  </si>
  <si>
    <t>Poster: Twelve Traditions (17.5" x 23")</t>
  </si>
  <si>
    <t>Poster: 12 Concepts for NA Service (23" x 35")</t>
  </si>
  <si>
    <t>Poster: Our Gratitude Speaks (17.5" x 23")</t>
  </si>
  <si>
    <t>Poster: Serenity Prayer (17.5" x 23")</t>
  </si>
  <si>
    <t>Poster: Third Step Prayer (17.5" x 23")</t>
  </si>
  <si>
    <t>Poster: Just for Today (17.5" x 23")</t>
  </si>
  <si>
    <t>9077A</t>
  </si>
  <si>
    <t>Poster: 12 Concepts (17.5" x 23")</t>
  </si>
  <si>
    <t xml:space="preserve">Poster: Service Prayer </t>
  </si>
  <si>
    <t>9080C</t>
  </si>
  <si>
    <t>9080S</t>
  </si>
  <si>
    <t>9080T</t>
  </si>
  <si>
    <t>9081C</t>
  </si>
  <si>
    <t>9081S</t>
  </si>
  <si>
    <t>9081T</t>
  </si>
  <si>
    <t>Posters: Concepts vinyl color 35" x 50"</t>
  </si>
  <si>
    <t>Posters: Steps vinyl color 35" x 50"</t>
  </si>
  <si>
    <t>Posters: Traditions vinyl color 35" x 50"</t>
  </si>
  <si>
    <t>Posters: Vinyl color 35" x 50" set of 3 (Steps, Traditions, Concepts)</t>
  </si>
  <si>
    <t xml:space="preserve">Poster: Vision for NA Service vinyl color 36" x  36" </t>
  </si>
  <si>
    <t xml:space="preserve">Poster: Vision for NA Service vinyl color 28" x  28" </t>
  </si>
  <si>
    <t xml:space="preserve">Banner: World Reg Map 5' x 7'  </t>
  </si>
  <si>
    <t xml:space="preserve">Banner: World Reg Map 45" x 63"  </t>
  </si>
  <si>
    <t>7th Tradition Box</t>
  </si>
  <si>
    <t>Wallet Card: Group Readings (15)</t>
  </si>
  <si>
    <t>Group Readings (7-card set)</t>
  </si>
  <si>
    <t>JFT Journal</t>
  </si>
  <si>
    <t>Commemorative Living Clean</t>
  </si>
  <si>
    <t>1155B</t>
  </si>
  <si>
    <t>Wooden Box/Living Clean Special Edition Bundle</t>
  </si>
  <si>
    <t>Little White Book Special Edition</t>
  </si>
  <si>
    <t>1501B</t>
  </si>
  <si>
    <t>Wooden Box/Little White Book Special Edition Bundle</t>
  </si>
  <si>
    <t>Coffee Mug - Basic</t>
  </si>
  <si>
    <t>SERVICE MATERIAL</t>
  </si>
  <si>
    <t>1500H&amp;I</t>
  </si>
  <si>
    <t>NA White Booklet: H&amp;I edition</t>
  </si>
  <si>
    <t>1500LP</t>
  </si>
  <si>
    <t>NA White Booklet Large-Print</t>
  </si>
  <si>
    <t>1601H&amp;I</t>
  </si>
  <si>
    <t>Behind the Walls: H&amp;I edition</t>
  </si>
  <si>
    <t>H&amp;I Handbook with Audio CD</t>
  </si>
  <si>
    <t>2101G</t>
  </si>
  <si>
    <t>H&amp;I Basics</t>
  </si>
  <si>
    <t>Public Relations Handbook</t>
  </si>
  <si>
    <t>2102A</t>
  </si>
  <si>
    <t>Public Relations Handbook (A4)</t>
  </si>
  <si>
    <t>2102B</t>
  </si>
  <si>
    <t>PR Basics</t>
  </si>
  <si>
    <t>A Guide to World Services - 23-26</t>
  </si>
  <si>
    <t>Literature Committee Handbook</t>
  </si>
  <si>
    <t>Handbook for NA Newsletters</t>
  </si>
  <si>
    <t>Guide to Phoneline Service</t>
  </si>
  <si>
    <t>Treasurer's Handbook</t>
  </si>
  <si>
    <t>Group Treasurer's Workbook</t>
  </si>
  <si>
    <t>A Guide to Local Services in NA</t>
  </si>
  <si>
    <t>Outreach Resource Information</t>
  </si>
  <si>
    <t>Additional Needs Resource Information</t>
  </si>
  <si>
    <t>Institutional Group Guide</t>
  </si>
  <si>
    <t>Planning Basics</t>
  </si>
  <si>
    <t>Phoneline Basics</t>
  </si>
  <si>
    <t>Virtual Meeting Basics</t>
  </si>
  <si>
    <t>Group Business Meetings</t>
  </si>
  <si>
    <t>Group Trusted Servants Roles &amp; Responsibilities</t>
  </si>
  <si>
    <t>Disruptive &amp; Violent Behavior</t>
  </si>
  <si>
    <t>NA Groups &amp; Medication</t>
  </si>
  <si>
    <t>Leadership in NA Service</t>
  </si>
  <si>
    <t>Social Media</t>
  </si>
  <si>
    <t>Membership Survey</t>
  </si>
  <si>
    <t>Information About NA</t>
  </si>
  <si>
    <t>European Membership Survey</t>
  </si>
  <si>
    <t>NA &amp; Persons Receiving Medication-Assisted Treatment</t>
  </si>
  <si>
    <t>PR Folder</t>
  </si>
  <si>
    <t>PR Totebag (Set of 25)</t>
  </si>
  <si>
    <t>PR Pen (Set of 25)</t>
  </si>
  <si>
    <t>3129H&amp;I</t>
  </si>
  <si>
    <t>IP #29 Intro to NA Meetings H&amp;I Edition</t>
  </si>
  <si>
    <t>1110B</t>
  </si>
  <si>
    <t>SPAD Wooden Box &amp; Special Edition SPAD</t>
  </si>
  <si>
    <t>SPAD Wooden Box (without the book)</t>
  </si>
  <si>
    <t>SVGNA LITERATURE ORDER FORM - ENGLISH</t>
  </si>
  <si>
    <r>
      <t xml:space="preserve">Basic Text - </t>
    </r>
    <r>
      <rPr>
        <b/>
        <sz val="12"/>
        <color theme="1"/>
        <rFont val="Calibri"/>
        <family val="2"/>
        <scheme val="minor"/>
      </rPr>
      <t>Hardcover</t>
    </r>
  </si>
  <si>
    <r>
      <rPr>
        <b/>
        <sz val="12"/>
        <color theme="1"/>
        <rFont val="Calibri"/>
        <family val="2"/>
        <scheme val="minor"/>
      </rPr>
      <t>Line-numbered</t>
    </r>
    <r>
      <rPr>
        <sz val="12"/>
        <color theme="1"/>
        <rFont val="Calibri"/>
        <family val="2"/>
        <scheme val="minor"/>
      </rPr>
      <t xml:space="preserve"> Basic Text </t>
    </r>
  </si>
  <si>
    <r>
      <t xml:space="preserve">Basic Text </t>
    </r>
    <r>
      <rPr>
        <b/>
        <sz val="12"/>
        <color theme="1"/>
        <rFont val="Calibri"/>
        <family val="2"/>
        <scheme val="minor"/>
      </rPr>
      <t>Large-Print</t>
    </r>
  </si>
  <si>
    <r>
      <t xml:space="preserve">Basic Text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</si>
  <si>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Basic Text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</si>
  <si>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Basic Text</t>
    </r>
  </si>
  <si>
    <r>
      <t xml:space="preserve">A Spiritual Principle a Day (SPAD)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</si>
  <si>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A Spiritual Principle a Day (SPAD) - </t>
    </r>
    <r>
      <rPr>
        <b/>
        <sz val="12"/>
        <color theme="1"/>
        <rFont val="Calibri"/>
        <family val="2"/>
        <scheme val="minor"/>
      </rPr>
      <t>Special Edition</t>
    </r>
  </si>
  <si>
    <r>
      <t xml:space="preserve">Just for Today Daily Meditation Book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</si>
  <si>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</si>
  <si>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Just for Today</t>
    </r>
  </si>
  <si>
    <r>
      <t xml:space="preserve">Sponsorship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</si>
  <si>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It Works: How and Why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</si>
  <si>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It Works: How and Why </t>
    </r>
    <r>
      <rPr>
        <b/>
        <sz val="12"/>
        <color theme="1"/>
        <rFont val="Calibri"/>
        <family val="2"/>
        <scheme val="minor"/>
      </rPr>
      <t>Large-Print</t>
    </r>
  </si>
  <si>
    <r>
      <t xml:space="preserve">It Works: How and Why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</si>
  <si>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It Works: How and Why</t>
    </r>
  </si>
  <si>
    <r>
      <t xml:space="preserve">Living Clean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</si>
  <si>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Living Clean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</si>
  <si>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Guiding Principles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</si>
  <si>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Guiding Principles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</si>
  <si>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IP #10</t>
    </r>
    <r>
      <rPr>
        <sz val="12"/>
        <color theme="1"/>
        <rFont val="Calibri"/>
        <family val="2"/>
        <scheme val="minor"/>
      </rPr>
      <t xml:space="preserve"> Working Step Four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</si>
  <si>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</si>
  <si>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 </t>
    </r>
    <r>
      <rPr>
        <b/>
        <sz val="12"/>
        <color theme="1"/>
        <rFont val="Calibri"/>
        <family val="2"/>
        <scheme val="minor"/>
      </rPr>
      <t>Set</t>
    </r>
  </si>
  <si>
    <r>
      <rPr>
        <b/>
        <sz val="12"/>
        <color theme="1"/>
        <rFont val="Calibri"/>
        <family val="2"/>
        <scheme val="minor"/>
      </rPr>
      <t>Large Print IP #1</t>
    </r>
    <r>
      <rPr>
        <sz val="12"/>
        <color theme="1"/>
        <rFont val="Calibri"/>
        <family val="2"/>
        <scheme val="minor"/>
      </rPr>
      <t xml:space="preserve"> Who, What, How, and Why </t>
    </r>
  </si>
  <si>
    <r>
      <rPr>
        <b/>
        <sz val="12"/>
        <color theme="1"/>
        <rFont val="Calibri"/>
        <family val="2"/>
        <scheme val="minor"/>
      </rPr>
      <t>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</si>
  <si>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Large Print 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</si>
  <si>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</si>
  <si>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Large Print 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</si>
  <si>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</si>
  <si>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Large Print 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</si>
  <si>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</si>
  <si>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Large Print 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</si>
  <si>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</si>
  <si>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Large Print 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</si>
  <si>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</si>
  <si>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Large Print 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</si>
  <si>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</si>
  <si>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Large Print 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</si>
  <si>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IP #12</t>
    </r>
    <r>
      <rPr>
        <sz val="12"/>
        <color theme="1"/>
        <rFont val="Calibri"/>
        <family val="2"/>
        <scheme val="minor"/>
      </rPr>
      <t xml:space="preserve"> Traingle of Self-Obsession</t>
    </r>
  </si>
  <si>
    <r>
      <rPr>
        <b/>
        <sz val="12"/>
        <color theme="1"/>
        <rFont val="Calibri"/>
        <family val="2"/>
        <scheme val="minor"/>
      </rPr>
      <t>IP #13</t>
    </r>
    <r>
      <rPr>
        <sz val="12"/>
        <color theme="1"/>
        <rFont val="Calibri"/>
        <family val="2"/>
        <scheme val="minor"/>
      </rPr>
      <t xml:space="preserve"> By Young Addicts…</t>
    </r>
  </si>
  <si>
    <r>
      <rPr>
        <b/>
        <sz val="12"/>
        <color theme="1"/>
        <rFont val="Calibri"/>
        <family val="2"/>
        <scheme val="minor"/>
      </rPr>
      <t>IP #14</t>
    </r>
    <r>
      <rPr>
        <sz val="12"/>
        <color theme="1"/>
        <rFont val="Calibri"/>
        <family val="2"/>
        <scheme val="minor"/>
      </rPr>
      <t xml:space="preserve"> One Addict's Experience</t>
    </r>
  </si>
  <si>
    <r>
      <rPr>
        <b/>
        <sz val="12"/>
        <color theme="1"/>
        <rFont val="Calibri"/>
        <family val="2"/>
        <scheme val="minor"/>
      </rPr>
      <t>IP #15</t>
    </r>
    <r>
      <rPr>
        <sz val="12"/>
        <color theme="1"/>
        <rFont val="Calibri"/>
        <family val="2"/>
        <scheme val="minor"/>
      </rPr>
      <t xml:space="preserve"> PI &amp; the NA Member</t>
    </r>
  </si>
  <si>
    <r>
      <rPr>
        <b/>
        <sz val="12"/>
        <color theme="1"/>
        <rFont val="Calibri"/>
        <family val="2"/>
        <scheme val="minor"/>
      </rPr>
      <t>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</si>
  <si>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Large Print 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</si>
  <si>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IP #17</t>
    </r>
    <r>
      <rPr>
        <sz val="12"/>
        <color theme="1"/>
        <rFont val="Calibri"/>
        <family val="2"/>
        <scheme val="minor"/>
      </rPr>
      <t xml:space="preserve"> For Those in Treatment</t>
    </r>
  </si>
  <si>
    <r>
      <rPr>
        <b/>
        <sz val="12"/>
        <color theme="1"/>
        <rFont val="Calibri"/>
        <family val="2"/>
        <scheme val="minor"/>
      </rPr>
      <t>IP #19</t>
    </r>
    <r>
      <rPr>
        <sz val="12"/>
        <color theme="1"/>
        <rFont val="Calibri"/>
        <family val="2"/>
        <scheme val="minor"/>
      </rPr>
      <t xml:space="preserve"> Self-Acceptance</t>
    </r>
  </si>
  <si>
    <r>
      <rPr>
        <b/>
        <sz val="12"/>
        <color theme="1"/>
        <rFont val="Calibri"/>
        <family val="2"/>
        <scheme val="minor"/>
      </rPr>
      <t>IP #20</t>
    </r>
    <r>
      <rPr>
        <sz val="12"/>
        <color theme="1"/>
        <rFont val="Calibri"/>
        <family val="2"/>
        <scheme val="minor"/>
      </rPr>
      <t xml:space="preserve"> H&amp;I Service &amp; NA Member</t>
    </r>
  </si>
  <si>
    <r>
      <rPr>
        <b/>
        <sz val="12"/>
        <color theme="1"/>
        <rFont val="Calibri"/>
        <family val="2"/>
        <scheme val="minor"/>
      </rPr>
      <t>IP #21</t>
    </r>
    <r>
      <rPr>
        <sz val="12"/>
        <color theme="1"/>
        <rFont val="Calibri"/>
        <family val="2"/>
        <scheme val="minor"/>
      </rPr>
      <t xml:space="preserve"> The Loner - Staying Clean…</t>
    </r>
  </si>
  <si>
    <r>
      <rPr>
        <b/>
        <sz val="12"/>
        <color theme="1"/>
        <rFont val="Calibri"/>
        <family val="2"/>
        <scheme val="minor"/>
      </rPr>
      <t>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</si>
  <si>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Large Print 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</si>
  <si>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IP #23</t>
    </r>
    <r>
      <rPr>
        <sz val="12"/>
        <color theme="1"/>
        <rFont val="Calibri"/>
        <family val="2"/>
        <scheme val="minor"/>
      </rPr>
      <t xml:space="preserve"> Staying Clean on the Outside</t>
    </r>
  </si>
  <si>
    <r>
      <rPr>
        <b/>
        <sz val="12"/>
        <color theme="1"/>
        <rFont val="Calibri"/>
        <family val="2"/>
        <scheme val="minor"/>
      </rPr>
      <t>IP #24</t>
    </r>
    <r>
      <rPr>
        <sz val="12"/>
        <color theme="1"/>
        <rFont val="Calibri"/>
        <family val="2"/>
        <scheme val="minor"/>
      </rPr>
      <t xml:space="preserve"> Money Matters: Self-Support in NA</t>
    </r>
  </si>
  <si>
    <r>
      <rPr>
        <b/>
        <sz val="12"/>
        <color theme="1"/>
        <rFont val="Calibri"/>
        <family val="2"/>
        <scheme val="minor"/>
      </rPr>
      <t>IP #26</t>
    </r>
    <r>
      <rPr>
        <sz val="12"/>
        <color theme="1"/>
        <rFont val="Calibri"/>
        <family val="2"/>
        <scheme val="minor"/>
      </rPr>
      <t xml:space="preserve"> Accessibility for Those with Add'l Needs</t>
    </r>
  </si>
  <si>
    <r>
      <rPr>
        <b/>
        <sz val="12"/>
        <color theme="1"/>
        <rFont val="Calibri"/>
        <family val="2"/>
        <scheme val="minor"/>
      </rPr>
      <t>IP #27</t>
    </r>
    <r>
      <rPr>
        <sz val="12"/>
        <color theme="1"/>
        <rFont val="Calibri"/>
        <family val="2"/>
        <scheme val="minor"/>
      </rPr>
      <t xml:space="preserve"> For the Parents…</t>
    </r>
  </si>
  <si>
    <r>
      <rPr>
        <b/>
        <sz val="12"/>
        <color theme="1"/>
        <rFont val="Calibri"/>
        <family val="2"/>
        <scheme val="minor"/>
      </rPr>
      <t>IP #28</t>
    </r>
    <r>
      <rPr>
        <sz val="12"/>
        <color theme="1"/>
        <rFont val="Calibri"/>
        <family val="2"/>
        <scheme val="minor"/>
      </rPr>
      <t xml:space="preserve"> Funding NA Services</t>
    </r>
  </si>
  <si>
    <r>
      <rPr>
        <b/>
        <sz val="12"/>
        <color theme="1"/>
        <rFont val="Calibri"/>
        <family val="2"/>
        <scheme val="minor"/>
      </rPr>
      <t>IP #29</t>
    </r>
    <r>
      <rPr>
        <sz val="12"/>
        <color theme="1"/>
        <rFont val="Calibri"/>
        <family val="2"/>
        <scheme val="minor"/>
      </rPr>
      <t xml:space="preserve"> Intro to NA Meetings</t>
    </r>
  </si>
  <si>
    <r>
      <rPr>
        <b/>
        <sz val="12"/>
        <color theme="1"/>
        <rFont val="Calibri"/>
        <family val="2"/>
        <scheme val="minor"/>
      </rPr>
      <t>IP #30</t>
    </r>
    <r>
      <rPr>
        <sz val="12"/>
        <color theme="1"/>
        <rFont val="Calibri"/>
        <family val="2"/>
        <scheme val="minor"/>
      </rPr>
      <t xml:space="preserve"> Mental Health in Recovery</t>
    </r>
  </si>
  <si>
    <r>
      <t>English-</t>
    </r>
    <r>
      <rPr>
        <b/>
        <sz val="12"/>
        <color theme="1"/>
        <rFont val="Calibri"/>
        <family val="2"/>
        <scheme val="minor"/>
      </rPr>
      <t>White-Welcome</t>
    </r>
  </si>
  <si>
    <r>
      <t>English-</t>
    </r>
    <r>
      <rPr>
        <b/>
        <sz val="12"/>
        <color theme="1"/>
        <rFont val="Calibri"/>
        <family val="2"/>
        <scheme val="minor"/>
      </rPr>
      <t>Orange-30 days</t>
    </r>
  </si>
  <si>
    <r>
      <t>English-</t>
    </r>
    <r>
      <rPr>
        <b/>
        <sz val="12"/>
        <color theme="1"/>
        <rFont val="Calibri"/>
        <family val="2"/>
        <scheme val="minor"/>
      </rPr>
      <t>Green-60 days</t>
    </r>
  </si>
  <si>
    <r>
      <t>English-</t>
    </r>
    <r>
      <rPr>
        <b/>
        <sz val="12"/>
        <color theme="1"/>
        <rFont val="Calibri"/>
        <family val="2"/>
        <scheme val="minor"/>
      </rPr>
      <t>Red-90 days</t>
    </r>
  </si>
  <si>
    <r>
      <t>English-</t>
    </r>
    <r>
      <rPr>
        <b/>
        <sz val="12"/>
        <color theme="1"/>
        <rFont val="Calibri"/>
        <family val="2"/>
        <scheme val="minor"/>
      </rPr>
      <t>Blue-6 months</t>
    </r>
  </si>
  <si>
    <r>
      <t>English-</t>
    </r>
    <r>
      <rPr>
        <b/>
        <sz val="12"/>
        <color theme="1"/>
        <rFont val="Calibri"/>
        <family val="2"/>
        <scheme val="minor"/>
      </rPr>
      <t>Yellow-9 months</t>
    </r>
  </si>
  <si>
    <r>
      <t>English-</t>
    </r>
    <r>
      <rPr>
        <b/>
        <sz val="12"/>
        <color theme="1"/>
        <rFont val="Calibri"/>
        <family val="2"/>
        <scheme val="minor"/>
      </rPr>
      <t>Moonglow-1 year</t>
    </r>
  </si>
  <si>
    <r>
      <t>English-</t>
    </r>
    <r>
      <rPr>
        <b/>
        <sz val="12"/>
        <color theme="1"/>
        <rFont val="Calibri"/>
        <family val="2"/>
        <scheme val="minor"/>
      </rPr>
      <t>Gray-18 months</t>
    </r>
  </si>
  <si>
    <r>
      <t>English-</t>
    </r>
    <r>
      <rPr>
        <b/>
        <sz val="12"/>
        <color theme="1"/>
        <rFont val="Calibri"/>
        <family val="2"/>
        <scheme val="minor"/>
      </rPr>
      <t>Black-Multi-Year</t>
    </r>
  </si>
  <si>
    <r>
      <t>English-Bronze-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</si>
  <si>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English-Bronze-</t>
    </r>
    <r>
      <rPr>
        <b/>
        <sz val="12"/>
        <color theme="1"/>
        <rFont val="Calibri"/>
        <family val="2"/>
        <scheme val="minor"/>
      </rPr>
      <t>51 years to 60 years</t>
    </r>
  </si>
  <si>
    <r>
      <t xml:space="preserve">Satin Gold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</si>
  <si>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 xml:space="preserve">Bronze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</si>
  <si>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>English-Stainless Steel-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</si>
  <si>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 xml:space="preserve">Silver Keychain Medallion Holder </t>
    </r>
    <r>
      <rPr>
        <b/>
        <sz val="12"/>
        <color theme="1"/>
        <rFont val="Calibri"/>
        <family val="2"/>
        <scheme val="minor"/>
      </rPr>
      <t>(for Laser-Etched medallions only)</t>
    </r>
  </si>
  <si>
    <r>
      <t>English-Black-Blue-Red-</t>
    </r>
    <r>
      <rPr>
        <b/>
        <sz val="12"/>
        <color theme="1"/>
        <rFont val="Calibri"/>
        <family val="2"/>
        <scheme val="minor"/>
      </rPr>
      <t>1 year, 18 months, 2-60 years, Eternity</t>
    </r>
  </si>
  <si>
    <r>
      <t>English-Orange-Purple-Violet-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</si>
  <si>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English-Pink-</t>
    </r>
    <r>
      <rPr>
        <b/>
        <sz val="12"/>
        <color theme="1"/>
        <rFont val="Calibri"/>
        <family val="2"/>
        <scheme val="minor"/>
      </rPr>
      <t>12-49 years, Eternity</t>
    </r>
  </si>
  <si>
    <r>
      <t>The Basic Library (</t>
    </r>
    <r>
      <rPr>
        <b/>
        <sz val="12"/>
        <color theme="1"/>
        <rFont val="Calibri"/>
        <family val="2"/>
        <scheme val="minor"/>
      </rPr>
      <t>Basic Text, A Spiritual Principle a Day, Just for Today,   It Works, Living Clean, and Guiding Principles</t>
    </r>
    <r>
      <rPr>
        <sz val="12"/>
        <color theme="1"/>
        <rFont val="Calibri"/>
        <family val="2"/>
        <scheme val="minor"/>
      </rPr>
      <t>)</t>
    </r>
  </si>
  <si>
    <t>Pg. 1 Total…...............</t>
  </si>
  <si>
    <t>INFORMATIONAL PRODUCTS (continued)</t>
  </si>
  <si>
    <t>Pg. 2 Total…...............</t>
  </si>
  <si>
    <t xml:space="preserve"> </t>
  </si>
  <si>
    <t>Qty.:          Years:          Qty.:          Years:          Qty.:          Years:</t>
  </si>
  <si>
    <t>Pg. 3 Total…...............</t>
  </si>
  <si>
    <t>SERVICE MATERIAL (continued)</t>
  </si>
  <si>
    <t>Pg. 4 Total…...............</t>
  </si>
  <si>
    <t>Grand Total…...............</t>
  </si>
  <si>
    <r>
      <t xml:space="preserve">SVGNA LITERATURE ORDER FORM - </t>
    </r>
    <r>
      <rPr>
        <b/>
        <i/>
        <sz val="14"/>
        <color theme="1"/>
        <rFont val="Calibri"/>
        <family val="2"/>
        <scheme val="minor"/>
      </rPr>
      <t>SPANISH</t>
    </r>
  </si>
  <si>
    <t>SP1102LN</t>
  </si>
  <si>
    <t>SP1102</t>
  </si>
  <si>
    <t>SP1110</t>
  </si>
  <si>
    <t>SP1112</t>
  </si>
  <si>
    <t>SP1120</t>
  </si>
  <si>
    <t>SP1130</t>
  </si>
  <si>
    <t>SP1143</t>
  </si>
  <si>
    <t>SP1150</t>
  </si>
  <si>
    <t>Miracles Happen - Softcover</t>
  </si>
  <si>
    <t>SP1164</t>
  </si>
  <si>
    <t>SP1200</t>
  </si>
  <si>
    <t>SP1201</t>
  </si>
  <si>
    <t>SP1400</t>
  </si>
  <si>
    <t>SP1500</t>
  </si>
  <si>
    <t>SP1600</t>
  </si>
  <si>
    <t>SP1601</t>
  </si>
  <si>
    <t>SP1603</t>
  </si>
  <si>
    <t>SP1604</t>
  </si>
  <si>
    <t>SP2110</t>
  </si>
  <si>
    <t>SP2111</t>
  </si>
  <si>
    <t>SP2202</t>
  </si>
  <si>
    <t>SP2203</t>
  </si>
  <si>
    <t>SP2204</t>
  </si>
  <si>
    <t>SP2205</t>
  </si>
  <si>
    <t>SP2206</t>
  </si>
  <si>
    <t>SP2207</t>
  </si>
  <si>
    <t>SP2301</t>
  </si>
  <si>
    <t>SP2302</t>
  </si>
  <si>
    <t>SP2306</t>
  </si>
  <si>
    <t>SP3101</t>
  </si>
  <si>
    <t>SP3102</t>
  </si>
  <si>
    <t>SP3105</t>
  </si>
  <si>
    <t>SP3106</t>
  </si>
  <si>
    <t>SP3107</t>
  </si>
  <si>
    <t>SP3108</t>
  </si>
  <si>
    <t>SP3109</t>
  </si>
  <si>
    <t>SP3110</t>
  </si>
  <si>
    <t>SP3111</t>
  </si>
  <si>
    <t>SP3112</t>
  </si>
  <si>
    <t>SP3113</t>
  </si>
  <si>
    <t>SP3114</t>
  </si>
  <si>
    <t>SP3115</t>
  </si>
  <si>
    <t>SP3116</t>
  </si>
  <si>
    <t>SP3117</t>
  </si>
  <si>
    <t>SP3119</t>
  </si>
  <si>
    <t>SP3120</t>
  </si>
  <si>
    <t>SP3121</t>
  </si>
  <si>
    <t>SP3122</t>
  </si>
  <si>
    <t>SP3123</t>
  </si>
  <si>
    <t>SP3124</t>
  </si>
  <si>
    <t>SP3126</t>
  </si>
  <si>
    <t>SP3127</t>
  </si>
  <si>
    <t>SP3128</t>
  </si>
  <si>
    <t>SP3129</t>
  </si>
  <si>
    <t>SP3130</t>
  </si>
  <si>
    <t>RECOVERY KEYTAGS</t>
  </si>
  <si>
    <t>SP4109</t>
  </si>
  <si>
    <r>
      <t>Spanish-</t>
    </r>
    <r>
      <rPr>
        <b/>
        <sz val="12"/>
        <color theme="1"/>
        <rFont val="Calibri"/>
        <family val="2"/>
        <scheme val="minor"/>
      </rPr>
      <t>White-Welcome</t>
    </r>
  </si>
  <si>
    <t>Spanish Keytags Set of 9</t>
  </si>
  <si>
    <r>
      <t>Spanish-</t>
    </r>
    <r>
      <rPr>
        <b/>
        <sz val="12"/>
        <color theme="1"/>
        <rFont val="Calibri"/>
        <family val="2"/>
        <scheme val="minor"/>
      </rPr>
      <t>Orange-30 days</t>
    </r>
  </si>
  <si>
    <r>
      <t>Spanish-</t>
    </r>
    <r>
      <rPr>
        <b/>
        <sz val="12"/>
        <color theme="1"/>
        <rFont val="Calibri"/>
        <family val="2"/>
        <scheme val="minor"/>
      </rPr>
      <t>Green-60 days</t>
    </r>
  </si>
  <si>
    <r>
      <t>Spanish-</t>
    </r>
    <r>
      <rPr>
        <b/>
        <sz val="12"/>
        <color theme="1"/>
        <rFont val="Calibri"/>
        <family val="2"/>
        <scheme val="minor"/>
      </rPr>
      <t>Red-90 days</t>
    </r>
  </si>
  <si>
    <r>
      <t>Spanish-</t>
    </r>
    <r>
      <rPr>
        <b/>
        <sz val="12"/>
        <color theme="1"/>
        <rFont val="Calibri"/>
        <family val="2"/>
        <scheme val="minor"/>
      </rPr>
      <t>Blue-6 months</t>
    </r>
  </si>
  <si>
    <r>
      <t>Spanish-</t>
    </r>
    <r>
      <rPr>
        <b/>
        <sz val="12"/>
        <color theme="1"/>
        <rFont val="Calibri"/>
        <family val="2"/>
        <scheme val="minor"/>
      </rPr>
      <t>Yellow-9 months</t>
    </r>
  </si>
  <si>
    <r>
      <t>Spanish-</t>
    </r>
    <r>
      <rPr>
        <b/>
        <sz val="12"/>
        <color theme="1"/>
        <rFont val="Calibri"/>
        <family val="2"/>
        <scheme val="minor"/>
      </rPr>
      <t>Moonglow-1 year</t>
    </r>
  </si>
  <si>
    <r>
      <t>Spanish-</t>
    </r>
    <r>
      <rPr>
        <b/>
        <sz val="12"/>
        <color theme="1"/>
        <rFont val="Calibri"/>
        <family val="2"/>
        <scheme val="minor"/>
      </rPr>
      <t>Gray-18 months</t>
    </r>
  </si>
  <si>
    <r>
      <t>Spanish-</t>
    </r>
    <r>
      <rPr>
        <b/>
        <sz val="12"/>
        <color theme="1"/>
        <rFont val="Calibri"/>
        <family val="2"/>
        <scheme val="minor"/>
      </rPr>
      <t>Black-Multi-Year</t>
    </r>
  </si>
  <si>
    <t>SP8820</t>
  </si>
  <si>
    <t>Spanish It Works Audiotapes Set</t>
  </si>
  <si>
    <t>SP9070</t>
  </si>
  <si>
    <t>SP9071</t>
  </si>
  <si>
    <t>Spanish Posters: Complete Set of 8</t>
  </si>
  <si>
    <t xml:space="preserve">Spanish Poster: My Gratitude Speaks </t>
  </si>
  <si>
    <t>SP9072</t>
  </si>
  <si>
    <t>Spanish Poster: Serenity Prayer</t>
  </si>
  <si>
    <t>SP9073</t>
  </si>
  <si>
    <t>Spanish Poster: Twelve Steps</t>
  </si>
  <si>
    <t>SP9074</t>
  </si>
  <si>
    <t>Spanish Poster: Twelve Traditions</t>
  </si>
  <si>
    <t>SP9075</t>
  </si>
  <si>
    <t>Spanish Poster: Third Step Prayer</t>
  </si>
  <si>
    <t>SP9076</t>
  </si>
  <si>
    <t>Spanish Poster: Just for Today</t>
  </si>
  <si>
    <t>SP9077</t>
  </si>
  <si>
    <t>Spanish Poster: 12 Concepts for NA Service</t>
  </si>
  <si>
    <t>SP9078</t>
  </si>
  <si>
    <t xml:space="preserve">Spanish Poster: Service Prayer </t>
  </si>
  <si>
    <t>SP9081</t>
  </si>
  <si>
    <t>MEETING SCHEDULES (please circle one)</t>
  </si>
  <si>
    <t>|     none     |       5       |       10       |       15       |       20       |       30       |</t>
  </si>
  <si>
    <t>NAWS Literature Catalog https://cart-us.na.org/</t>
  </si>
  <si>
    <t>SVGNA Website https://svgna.org/</t>
  </si>
  <si>
    <t>100      (for unbrella groups and H&amp;I)</t>
  </si>
  <si>
    <t>Spanish Posters: Vinyl color 28" x 40" set of 3 (Steps, Trads., Cncpts.)</t>
  </si>
  <si>
    <t>Posters: Vinyl color 28" x 40" set of 3 (Steps, Traditions, Concepts)</t>
  </si>
  <si>
    <t>Posters: Concepts vinyl color 28" x 40"</t>
  </si>
  <si>
    <t>Posters: Steps vinyl color 28" x 40"</t>
  </si>
  <si>
    <t>Posters: Traditions vinyl color 28" x 40"</t>
  </si>
  <si>
    <t>SP9081C</t>
  </si>
  <si>
    <t>SP9081S</t>
  </si>
  <si>
    <t>SP9081T</t>
  </si>
  <si>
    <t>SP9085</t>
  </si>
  <si>
    <t xml:space="preserve">Spanish Poster: Vision for NA Service vinyl color 36" x  36" </t>
  </si>
  <si>
    <t>Spanish Poster: Concepts vinyl color 28" x 40"</t>
  </si>
  <si>
    <t>Spanish Poster: Steps vinyl color 28" x 40"</t>
  </si>
  <si>
    <t>Spanish Poster: Traditions vinyl color 28" x 40"</t>
  </si>
  <si>
    <t>SP9086</t>
  </si>
  <si>
    <t xml:space="preserve">Spanish Poster: Vision for NA Service vinyl color 28" x  28" </t>
  </si>
  <si>
    <t>Spanish Group Readings (7-card set)</t>
  </si>
  <si>
    <t>SP9130</t>
  </si>
  <si>
    <t>SP9140</t>
  </si>
  <si>
    <t>Spanish Conference Agenda Report</t>
  </si>
  <si>
    <t>SP9425</t>
  </si>
  <si>
    <t>Spanish: The NA Survival Kit</t>
  </si>
  <si>
    <t>MEDALLIONS, BRONZE: Spanish</t>
  </si>
  <si>
    <r>
      <t>English-Bronze-</t>
    </r>
    <r>
      <rPr>
        <b/>
        <sz val="12"/>
        <color theme="1"/>
        <rFont val="Calibri"/>
        <family val="2"/>
        <scheme val="minor"/>
      </rPr>
      <t>1 year, 18 months, 2-40 years, Eternity</t>
    </r>
  </si>
  <si>
    <t>SP2104</t>
  </si>
  <si>
    <t xml:space="preserve">SERVICE MATERIAL </t>
  </si>
  <si>
    <r>
      <t>English-Green-</t>
    </r>
    <r>
      <rPr>
        <b/>
        <sz val="12"/>
        <color theme="1"/>
        <rFont val="Calibri"/>
        <family val="2"/>
        <scheme val="minor"/>
      </rPr>
      <t>39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years, 44 years, and 46-49 years</t>
    </r>
  </si>
  <si>
    <t>SVGNA LITERATURE ORDER FORM - ENGLISH STOCK</t>
  </si>
  <si>
    <t>SVGNA LITERATURE ORDER FORM - ENGLISH SPECIAL</t>
  </si>
  <si>
    <t>Wooden Box (without book)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</si>
</sst>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4" fillId="2" borderId="0" xfId="1" applyFont="1" applyFill="1"/>
    <xf numFmtId="44" fontId="4" fillId="2" borderId="0" xfId="0" applyNumberFormat="1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4" fontId="4" fillId="0" borderId="1" xfId="1" applyFont="1" applyBorder="1" applyAlignment="1">
      <alignment horizontal="center"/>
    </xf>
    <xf numFmtId="44" fontId="4" fillId="0" borderId="0" xfId="1" applyFont="1"/>
    <xf numFmtId="0" fontId="3" fillId="4" borderId="1" xfId="0" applyFont="1" applyFill="1" applyBorder="1" applyAlignment="1">
      <alignment horizontal="center"/>
    </xf>
    <xf numFmtId="44" fontId="4" fillId="0" borderId="0" xfId="0" applyNumberFormat="1" applyFont="1" applyFill="1" applyBorder="1"/>
    <xf numFmtId="0" fontId="4" fillId="2" borderId="0" xfId="0" applyFont="1" applyFill="1"/>
    <xf numFmtId="44" fontId="4" fillId="2" borderId="0" xfId="0" applyNumberFormat="1" applyFont="1" applyFill="1" applyBorder="1"/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0" fillId="0" borderId="1" xfId="0" applyBorder="1" applyAlignment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4" fillId="5" borderId="1" xfId="1" applyFont="1" applyFill="1" applyBorder="1" applyAlignment="1">
      <alignment horizontal="center"/>
    </xf>
    <xf numFmtId="44" fontId="4" fillId="5" borderId="0" xfId="1" applyFont="1" applyFill="1"/>
    <xf numFmtId="44" fontId="4" fillId="5" borderId="0" xfId="0" applyNumberFormat="1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/>
    <xf numFmtId="0" fontId="4" fillId="0" borderId="17" xfId="0" applyFont="1" applyBorder="1" applyAlignment="1">
      <alignment horizontal="center"/>
    </xf>
    <xf numFmtId="44" fontId="4" fillId="0" borderId="16" xfId="0" applyNumberFormat="1" applyFont="1" applyBorder="1"/>
    <xf numFmtId="0" fontId="4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44" fontId="3" fillId="0" borderId="5" xfId="1" applyFont="1" applyBorder="1" applyAlignment="1">
      <alignment horizontal="center"/>
    </xf>
    <xf numFmtId="44" fontId="3" fillId="0" borderId="11" xfId="0" applyNumberFormat="1" applyFont="1" applyBorder="1"/>
    <xf numFmtId="44" fontId="4" fillId="2" borderId="16" xfId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44" fontId="4" fillId="2" borderId="14" xfId="1" applyFont="1" applyFill="1" applyBorder="1" applyAlignment="1">
      <alignment horizontal="center"/>
    </xf>
    <xf numFmtId="44" fontId="3" fillId="0" borderId="16" xfId="0" applyNumberFormat="1" applyFont="1" applyBorder="1"/>
    <xf numFmtId="44" fontId="3" fillId="5" borderId="16" xfId="0" applyNumberFormat="1" applyFont="1" applyFill="1" applyBorder="1"/>
    <xf numFmtId="44" fontId="3" fillId="5" borderId="20" xfId="0" applyNumberFormat="1" applyFont="1" applyFill="1" applyBorder="1"/>
    <xf numFmtId="44" fontId="3" fillId="0" borderId="22" xfId="0" applyNumberFormat="1" applyFont="1" applyBorder="1"/>
    <xf numFmtId="44" fontId="3" fillId="5" borderId="14" xfId="0" applyNumberFormat="1" applyFont="1" applyFill="1" applyBorder="1"/>
    <xf numFmtId="0" fontId="0" fillId="0" borderId="3" xfId="0" applyBorder="1" applyAlignme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44" fontId="4" fillId="5" borderId="16" xfId="1" applyFont="1" applyFill="1" applyBorder="1" applyAlignment="1">
      <alignment horizontal="center"/>
    </xf>
    <xf numFmtId="44" fontId="3" fillId="3" borderId="16" xfId="0" applyNumberFormat="1" applyFont="1" applyFill="1" applyBorder="1"/>
    <xf numFmtId="44" fontId="3" fillId="3" borderId="20" xfId="0" applyNumberFormat="1" applyFont="1" applyFill="1" applyBorder="1"/>
    <xf numFmtId="44" fontId="3" fillId="3" borderId="14" xfId="0" applyNumberFormat="1" applyFont="1" applyFill="1" applyBorder="1"/>
    <xf numFmtId="44" fontId="4" fillId="5" borderId="16" xfId="0" applyNumberFormat="1" applyFont="1" applyFill="1" applyBorder="1"/>
    <xf numFmtId="0" fontId="4" fillId="5" borderId="21" xfId="0" applyFont="1" applyFill="1" applyBorder="1" applyAlignment="1">
      <alignment horizontal="center"/>
    </xf>
    <xf numFmtId="44" fontId="4" fillId="5" borderId="5" xfId="1" applyFont="1" applyFill="1" applyBorder="1" applyAlignment="1">
      <alignment horizontal="center"/>
    </xf>
    <xf numFmtId="44" fontId="4" fillId="5" borderId="22" xfId="0" applyNumberFormat="1" applyFont="1" applyFill="1" applyBorder="1"/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center"/>
    </xf>
    <xf numFmtId="44" fontId="4" fillId="7" borderId="1" xfId="1" applyFont="1" applyFill="1" applyBorder="1" applyAlignment="1">
      <alignment horizontal="center"/>
    </xf>
    <xf numFmtId="44" fontId="4" fillId="7" borderId="16" xfId="0" applyNumberFormat="1" applyFont="1" applyFill="1" applyBorder="1"/>
    <xf numFmtId="44" fontId="4" fillId="7" borderId="0" xfId="1" applyFont="1" applyFill="1"/>
    <xf numFmtId="44" fontId="4" fillId="7" borderId="0" xfId="0" applyNumberFormat="1" applyFont="1" applyFill="1"/>
    <xf numFmtId="44" fontId="4" fillId="7" borderId="0" xfId="0" applyNumberFormat="1" applyFont="1" applyFill="1" applyBorder="1"/>
    <xf numFmtId="0" fontId="3" fillId="7" borderId="1" xfId="0" applyFont="1" applyFill="1" applyBorder="1"/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 wrapText="1"/>
    </xf>
    <xf numFmtId="44" fontId="4" fillId="7" borderId="1" xfId="1" applyFont="1" applyFill="1" applyBorder="1" applyAlignment="1">
      <alignment horizontal="center" wrapText="1"/>
    </xf>
    <xf numFmtId="44" fontId="4" fillId="7" borderId="0" xfId="1" applyFont="1" applyFill="1" applyAlignment="1">
      <alignment wrapText="1"/>
    </xf>
    <xf numFmtId="44" fontId="4" fillId="7" borderId="0" xfId="0" applyNumberFormat="1" applyFont="1" applyFill="1" applyBorder="1" applyAlignment="1">
      <alignment wrapText="1"/>
    </xf>
    <xf numFmtId="44" fontId="3" fillId="7" borderId="1" xfId="1" applyFont="1" applyFill="1" applyBorder="1" applyAlignment="1">
      <alignment horizontal="center"/>
    </xf>
    <xf numFmtId="0" fontId="4" fillId="7" borderId="5" xfId="0" applyFont="1" applyFill="1" applyBorder="1"/>
    <xf numFmtId="0" fontId="4" fillId="7" borderId="5" xfId="0" applyFont="1" applyFill="1" applyBorder="1" applyAlignment="1">
      <alignment horizontal="center"/>
    </xf>
    <xf numFmtId="44" fontId="4" fillId="7" borderId="5" xfId="1" applyFont="1" applyFill="1" applyBorder="1" applyAlignment="1">
      <alignment horizontal="center"/>
    </xf>
    <xf numFmtId="44" fontId="4" fillId="7" borderId="22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7" fillId="0" borderId="18" xfId="2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26" xfId="2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7" fillId="0" borderId="17" xfId="2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7" fillId="0" borderId="9" xfId="2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21" xfId="2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0830D-C226-4C45-B7DA-2AD06183E3CA}">
  <dimension ref="B1:L166"/>
  <sheetViews>
    <sheetView tabSelected="1" zoomScaleNormal="100" workbookViewId="0">
      <selection activeCell="D139" sqref="D139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  <col min="9" max="9" width="10.140625" customWidth="1"/>
  </cols>
  <sheetData>
    <row r="1" spans="2:12" ht="17.100000000000001" customHeight="1" thickBot="1" x14ac:dyDescent="0.3">
      <c r="B1" s="121" t="s">
        <v>364</v>
      </c>
      <c r="C1" s="122"/>
      <c r="D1" s="122"/>
      <c r="E1" s="122"/>
      <c r="F1" s="122"/>
      <c r="G1" s="123"/>
      <c r="H1" s="2"/>
      <c r="I1" s="2"/>
      <c r="J1" s="2"/>
      <c r="K1" s="2"/>
    </row>
    <row r="2" spans="2:12" ht="17.100000000000001" customHeight="1" x14ac:dyDescent="0.25">
      <c r="B2" s="124" t="s">
        <v>10</v>
      </c>
      <c r="C2" s="125"/>
      <c r="D2" s="125"/>
      <c r="E2" s="126"/>
      <c r="F2" s="127" t="s">
        <v>2</v>
      </c>
      <c r="G2" s="128"/>
      <c r="H2" s="2"/>
      <c r="I2" s="2">
        <v>113</v>
      </c>
      <c r="J2" s="2"/>
      <c r="K2" s="2"/>
    </row>
    <row r="3" spans="2:12" ht="17.100000000000001" customHeight="1" x14ac:dyDescent="0.25">
      <c r="B3" s="129" t="s">
        <v>1</v>
      </c>
      <c r="C3" s="130"/>
      <c r="D3" s="130"/>
      <c r="E3" s="131"/>
      <c r="F3" s="132" t="s">
        <v>5</v>
      </c>
      <c r="G3" s="133"/>
      <c r="H3" s="2"/>
      <c r="I3" s="2"/>
      <c r="J3" s="1"/>
      <c r="K3" s="1"/>
    </row>
    <row r="4" spans="2:12" ht="24.95" customHeight="1" x14ac:dyDescent="0.25">
      <c r="B4" s="75" t="s">
        <v>3</v>
      </c>
      <c r="C4" s="78" t="s">
        <v>6</v>
      </c>
      <c r="D4" s="76" t="s">
        <v>0</v>
      </c>
      <c r="E4" s="78" t="s">
        <v>29</v>
      </c>
      <c r="F4" s="76" t="s">
        <v>4</v>
      </c>
      <c r="G4" s="77" t="s">
        <v>44</v>
      </c>
      <c r="H4" s="38" t="s">
        <v>8</v>
      </c>
      <c r="I4" s="6" t="s">
        <v>9</v>
      </c>
    </row>
    <row r="5" spans="2:12" ht="14.1" customHeight="1" x14ac:dyDescent="0.25">
      <c r="B5" s="41"/>
      <c r="C5" s="7"/>
      <c r="D5" s="34" t="s">
        <v>19</v>
      </c>
      <c r="E5" s="7"/>
      <c r="F5" s="8"/>
      <c r="G5" s="42"/>
      <c r="H5" s="9"/>
      <c r="I5" s="10"/>
    </row>
    <row r="6" spans="2:12" ht="14.1" customHeight="1" x14ac:dyDescent="0.25">
      <c r="B6" s="43" t="s">
        <v>11</v>
      </c>
      <c r="C6" s="97" t="s">
        <v>28</v>
      </c>
      <c r="D6" s="79" t="s">
        <v>159</v>
      </c>
      <c r="E6" s="80"/>
      <c r="F6" s="81">
        <v>17.37</v>
      </c>
      <c r="G6" s="82">
        <v>0</v>
      </c>
      <c r="H6" s="83">
        <v>15.65</v>
      </c>
      <c r="I6" s="84">
        <v>17.371500000000001</v>
      </c>
    </row>
    <row r="7" spans="2:12" ht="14.1" customHeight="1" x14ac:dyDescent="0.25">
      <c r="B7" s="43" t="s">
        <v>12</v>
      </c>
      <c r="C7" s="97" t="s">
        <v>28</v>
      </c>
      <c r="D7" s="79" t="s">
        <v>160</v>
      </c>
      <c r="E7" s="80"/>
      <c r="F7" s="81">
        <v>23.64</v>
      </c>
      <c r="G7" s="82">
        <v>0</v>
      </c>
      <c r="H7" s="83">
        <v>21.3</v>
      </c>
      <c r="I7" s="84">
        <v>23.643000000000004</v>
      </c>
      <c r="L7" t="s">
        <v>237</v>
      </c>
    </row>
    <row r="8" spans="2:12" ht="14.1" customHeight="1" x14ac:dyDescent="0.25">
      <c r="B8" s="43">
        <v>1106</v>
      </c>
      <c r="C8" s="97" t="s">
        <v>28</v>
      </c>
      <c r="D8" s="79" t="s">
        <v>162</v>
      </c>
      <c r="E8" s="80"/>
      <c r="F8" s="81">
        <v>17.37</v>
      </c>
      <c r="G8" s="82">
        <f t="shared" ref="G8:G14" si="0">E8*F8</f>
        <v>0</v>
      </c>
      <c r="H8" s="83">
        <v>15.65</v>
      </c>
      <c r="I8" s="84">
        <f t="shared" ref="I8:I14" si="1">H8*1.11</f>
        <v>17.371500000000001</v>
      </c>
    </row>
    <row r="9" spans="2:12" ht="14.1" customHeight="1" x14ac:dyDescent="0.25">
      <c r="B9" s="43">
        <v>1107</v>
      </c>
      <c r="C9" s="97" t="s">
        <v>28</v>
      </c>
      <c r="D9" s="79" t="s">
        <v>163</v>
      </c>
      <c r="E9" s="80"/>
      <c r="F9" s="81">
        <v>39.409999999999997</v>
      </c>
      <c r="G9" s="82">
        <f t="shared" si="0"/>
        <v>0</v>
      </c>
      <c r="H9" s="83">
        <v>35.5</v>
      </c>
      <c r="I9" s="84">
        <f t="shared" si="1"/>
        <v>39.405000000000001</v>
      </c>
    </row>
    <row r="10" spans="2:12" ht="14.1" customHeight="1" x14ac:dyDescent="0.25">
      <c r="B10" s="43" t="s">
        <v>154</v>
      </c>
      <c r="C10" s="97" t="s">
        <v>28</v>
      </c>
      <c r="D10" s="79" t="s">
        <v>155</v>
      </c>
      <c r="E10" s="80"/>
      <c r="F10" s="81">
        <v>44.4</v>
      </c>
      <c r="G10" s="82">
        <f t="shared" si="0"/>
        <v>0</v>
      </c>
      <c r="H10" s="83">
        <v>40</v>
      </c>
      <c r="I10" s="84">
        <f t="shared" si="1"/>
        <v>44.400000000000006</v>
      </c>
    </row>
    <row r="11" spans="2:12" ht="14.1" customHeight="1" x14ac:dyDescent="0.25">
      <c r="B11" s="43" t="s">
        <v>13</v>
      </c>
      <c r="C11" s="15" t="s">
        <v>28</v>
      </c>
      <c r="D11" s="79" t="s">
        <v>165</v>
      </c>
      <c r="E11" s="80"/>
      <c r="F11" s="81">
        <v>22.2</v>
      </c>
      <c r="G11" s="82">
        <f t="shared" si="0"/>
        <v>0</v>
      </c>
      <c r="H11" s="83">
        <v>20</v>
      </c>
      <c r="I11" s="84">
        <f t="shared" si="1"/>
        <v>22.200000000000003</v>
      </c>
    </row>
    <row r="12" spans="2:12" ht="14.1" customHeight="1" x14ac:dyDescent="0.25">
      <c r="B12" s="43">
        <v>1113</v>
      </c>
      <c r="C12" s="97" t="s">
        <v>28</v>
      </c>
      <c r="D12" s="79" t="s">
        <v>167</v>
      </c>
      <c r="E12" s="80"/>
      <c r="F12" s="81">
        <v>14.21</v>
      </c>
      <c r="G12" s="82">
        <f t="shared" si="0"/>
        <v>0</v>
      </c>
      <c r="H12" s="83">
        <v>12.8</v>
      </c>
      <c r="I12" s="84">
        <f t="shared" si="1"/>
        <v>14.208000000000002</v>
      </c>
    </row>
    <row r="13" spans="2:12" ht="14.1" customHeight="1" x14ac:dyDescent="0.25">
      <c r="B13" s="43">
        <v>1114</v>
      </c>
      <c r="C13" s="97" t="s">
        <v>28</v>
      </c>
      <c r="D13" s="79" t="s">
        <v>168</v>
      </c>
      <c r="E13" s="80"/>
      <c r="F13" s="81">
        <v>26.36</v>
      </c>
      <c r="G13" s="82">
        <f t="shared" si="0"/>
        <v>0</v>
      </c>
      <c r="H13" s="83">
        <v>23.75</v>
      </c>
      <c r="I13" s="84">
        <f t="shared" si="1"/>
        <v>26.362500000000001</v>
      </c>
    </row>
    <row r="14" spans="2:12" ht="14.1" customHeight="1" x14ac:dyDescent="0.25">
      <c r="B14" s="43">
        <v>1121</v>
      </c>
      <c r="C14" s="97" t="s">
        <v>28</v>
      </c>
      <c r="D14" s="79" t="s">
        <v>14</v>
      </c>
      <c r="E14" s="80"/>
      <c r="F14" s="81">
        <v>16.649999999999999</v>
      </c>
      <c r="G14" s="82">
        <f t="shared" si="0"/>
        <v>0</v>
      </c>
      <c r="H14" s="83">
        <v>15</v>
      </c>
      <c r="I14" s="84">
        <f t="shared" si="1"/>
        <v>16.650000000000002</v>
      </c>
    </row>
    <row r="15" spans="2:12" ht="14.1" customHeight="1" x14ac:dyDescent="0.25">
      <c r="B15" s="43" t="s">
        <v>15</v>
      </c>
      <c r="C15" s="97" t="s">
        <v>28</v>
      </c>
      <c r="D15" s="79" t="s">
        <v>171</v>
      </c>
      <c r="E15" s="80"/>
      <c r="F15" s="81">
        <v>19.309999999999999</v>
      </c>
      <c r="G15" s="82">
        <v>0</v>
      </c>
      <c r="H15" s="83">
        <v>17.399999999999999</v>
      </c>
      <c r="I15" s="85">
        <v>19.314</v>
      </c>
    </row>
    <row r="16" spans="2:12" ht="14.1" customHeight="1" x14ac:dyDescent="0.25">
      <c r="B16" s="43">
        <v>1144</v>
      </c>
      <c r="C16" s="97" t="s">
        <v>28</v>
      </c>
      <c r="D16" s="79" t="s">
        <v>173</v>
      </c>
      <c r="E16" s="80"/>
      <c r="F16" s="81">
        <v>13.65</v>
      </c>
      <c r="G16" s="82">
        <v>0</v>
      </c>
      <c r="H16" s="83">
        <v>12.3</v>
      </c>
      <c r="I16" s="85">
        <v>13.653000000000002</v>
      </c>
    </row>
    <row r="17" spans="2:9" ht="14.1" customHeight="1" x14ac:dyDescent="0.25">
      <c r="B17" s="43">
        <v>1155</v>
      </c>
      <c r="C17" s="97" t="s">
        <v>28</v>
      </c>
      <c r="D17" s="79" t="s">
        <v>104</v>
      </c>
      <c r="E17" s="80"/>
      <c r="F17" s="81">
        <v>16.649999999999999</v>
      </c>
      <c r="G17" s="82">
        <v>0</v>
      </c>
      <c r="H17" s="83">
        <v>15</v>
      </c>
      <c r="I17" s="85">
        <v>16.650000000000002</v>
      </c>
    </row>
    <row r="18" spans="2:9" ht="14.1" customHeight="1" x14ac:dyDescent="0.25">
      <c r="B18" s="43" t="s">
        <v>105</v>
      </c>
      <c r="C18" s="97" t="s">
        <v>28</v>
      </c>
      <c r="D18" s="79" t="s">
        <v>106</v>
      </c>
      <c r="E18" s="80"/>
      <c r="F18" s="81">
        <v>38.85</v>
      </c>
      <c r="G18" s="82">
        <v>0</v>
      </c>
      <c r="H18" s="83">
        <v>35</v>
      </c>
      <c r="I18" s="85">
        <v>38.85</v>
      </c>
    </row>
    <row r="19" spans="2:9" ht="14.1" customHeight="1" x14ac:dyDescent="0.25">
      <c r="B19" s="41"/>
      <c r="C19" s="7"/>
      <c r="D19" s="34" t="s">
        <v>20</v>
      </c>
      <c r="E19" s="7"/>
      <c r="F19" s="8"/>
      <c r="G19" s="42"/>
      <c r="H19" s="17"/>
      <c r="I19" s="17"/>
    </row>
    <row r="20" spans="2:9" ht="14.1" customHeight="1" x14ac:dyDescent="0.25">
      <c r="B20" s="43">
        <v>1501</v>
      </c>
      <c r="C20" s="97" t="s">
        <v>28</v>
      </c>
      <c r="D20" s="79" t="s">
        <v>107</v>
      </c>
      <c r="E20" s="80"/>
      <c r="F20" s="81">
        <v>16.649999999999999</v>
      </c>
      <c r="G20" s="82">
        <f t="shared" ref="G20:G21" si="2">E20*F20</f>
        <v>0</v>
      </c>
      <c r="H20" s="83">
        <v>15</v>
      </c>
      <c r="I20" s="85">
        <f t="shared" ref="I20:I21" si="3">H20*1.11</f>
        <v>16.650000000000002</v>
      </c>
    </row>
    <row r="21" spans="2:9" ht="14.1" customHeight="1" x14ac:dyDescent="0.25">
      <c r="B21" s="43" t="s">
        <v>108</v>
      </c>
      <c r="C21" s="97" t="s">
        <v>28</v>
      </c>
      <c r="D21" s="79" t="s">
        <v>109</v>
      </c>
      <c r="E21" s="80"/>
      <c r="F21" s="81">
        <v>38.85</v>
      </c>
      <c r="G21" s="82">
        <f t="shared" si="2"/>
        <v>0</v>
      </c>
      <c r="H21" s="83">
        <v>35</v>
      </c>
      <c r="I21" s="85">
        <f t="shared" si="3"/>
        <v>38.85</v>
      </c>
    </row>
    <row r="22" spans="2:9" ht="14.1" customHeight="1" x14ac:dyDescent="0.25">
      <c r="B22" s="41"/>
      <c r="C22" s="7"/>
      <c r="D22" s="34" t="s">
        <v>27</v>
      </c>
      <c r="E22" s="7"/>
      <c r="F22" s="8"/>
      <c r="G22" s="42"/>
      <c r="H22" s="9"/>
      <c r="I22" s="18"/>
    </row>
    <row r="23" spans="2:9" ht="14.1" customHeight="1" x14ac:dyDescent="0.25">
      <c r="B23" s="43" t="s">
        <v>30</v>
      </c>
      <c r="C23" s="97" t="s">
        <v>28</v>
      </c>
      <c r="D23" s="79" t="s">
        <v>180</v>
      </c>
      <c r="E23" s="80"/>
      <c r="F23" s="81">
        <v>16.809999999999999</v>
      </c>
      <c r="G23" s="82">
        <v>0</v>
      </c>
      <c r="H23" s="83">
        <v>15.14</v>
      </c>
      <c r="I23" s="85">
        <v>16.805400000000002</v>
      </c>
    </row>
    <row r="24" spans="2:9" ht="14.1" customHeight="1" x14ac:dyDescent="0.25">
      <c r="B24" s="43" t="s">
        <v>31</v>
      </c>
      <c r="C24" s="97" t="s">
        <v>28</v>
      </c>
      <c r="D24" s="79" t="s">
        <v>181</v>
      </c>
      <c r="E24" s="80"/>
      <c r="F24" s="81">
        <v>0.28000000000000003</v>
      </c>
      <c r="G24" s="82">
        <v>0</v>
      </c>
      <c r="H24" s="83">
        <v>0.25</v>
      </c>
      <c r="I24" s="85">
        <v>0.27750000000000002</v>
      </c>
    </row>
    <row r="25" spans="2:9" ht="14.1" customHeight="1" x14ac:dyDescent="0.25">
      <c r="B25" s="43" t="s">
        <v>32</v>
      </c>
      <c r="C25" s="97" t="s">
        <v>28</v>
      </c>
      <c r="D25" s="79" t="s">
        <v>183</v>
      </c>
      <c r="E25" s="80"/>
      <c r="F25" s="92">
        <v>0.37</v>
      </c>
      <c r="G25" s="82">
        <v>0</v>
      </c>
      <c r="H25" s="83">
        <v>0.33</v>
      </c>
      <c r="I25" s="85">
        <v>0.36630000000000007</v>
      </c>
    </row>
    <row r="26" spans="2:9" ht="14.1" customHeight="1" x14ac:dyDescent="0.25">
      <c r="B26" s="43" t="s">
        <v>33</v>
      </c>
      <c r="C26" s="97" t="s">
        <v>28</v>
      </c>
      <c r="D26" s="79" t="s">
        <v>185</v>
      </c>
      <c r="E26" s="80"/>
      <c r="F26" s="81">
        <v>0.28000000000000003</v>
      </c>
      <c r="G26" s="82">
        <v>0</v>
      </c>
      <c r="H26" s="83">
        <v>0.25</v>
      </c>
      <c r="I26" s="85">
        <v>0.27750000000000002</v>
      </c>
    </row>
    <row r="27" spans="2:9" ht="14.1" customHeight="1" x14ac:dyDescent="0.25">
      <c r="B27" s="43" t="s">
        <v>34</v>
      </c>
      <c r="C27" s="97" t="s">
        <v>28</v>
      </c>
      <c r="D27" s="79" t="s">
        <v>187</v>
      </c>
      <c r="E27" s="80"/>
      <c r="F27" s="81">
        <v>0.28000000000000003</v>
      </c>
      <c r="G27" s="82">
        <v>0</v>
      </c>
      <c r="H27" s="83">
        <v>0.25</v>
      </c>
      <c r="I27" s="85">
        <v>0.27750000000000002</v>
      </c>
    </row>
    <row r="28" spans="2:9" ht="14.1" customHeight="1" x14ac:dyDescent="0.25">
      <c r="B28" s="43" t="s">
        <v>35</v>
      </c>
      <c r="C28" s="97" t="s">
        <v>28</v>
      </c>
      <c r="D28" s="79" t="s">
        <v>189</v>
      </c>
      <c r="E28" s="80"/>
      <c r="F28" s="81">
        <v>0.28000000000000003</v>
      </c>
      <c r="G28" s="82">
        <v>0</v>
      </c>
      <c r="H28" s="83">
        <v>0.25</v>
      </c>
      <c r="I28" s="85">
        <v>0.27750000000000002</v>
      </c>
    </row>
    <row r="29" spans="2:9" ht="14.1" customHeight="1" x14ac:dyDescent="0.25">
      <c r="B29" s="43" t="s">
        <v>36</v>
      </c>
      <c r="C29" s="97" t="s">
        <v>28</v>
      </c>
      <c r="D29" s="79" t="s">
        <v>191</v>
      </c>
      <c r="E29" s="80"/>
      <c r="F29" s="81">
        <v>0.28000000000000003</v>
      </c>
      <c r="G29" s="82">
        <v>0</v>
      </c>
      <c r="H29" s="83">
        <v>0.25</v>
      </c>
      <c r="I29" s="85">
        <v>0.27750000000000002</v>
      </c>
    </row>
    <row r="30" spans="2:9" ht="14.1" customHeight="1" x14ac:dyDescent="0.25">
      <c r="B30" s="43" t="s">
        <v>37</v>
      </c>
      <c r="C30" s="97" t="s">
        <v>28</v>
      </c>
      <c r="D30" s="79" t="s">
        <v>193</v>
      </c>
      <c r="E30" s="80"/>
      <c r="F30" s="81">
        <v>0.28000000000000003</v>
      </c>
      <c r="G30" s="82">
        <v>0</v>
      </c>
      <c r="H30" s="83">
        <v>0.25</v>
      </c>
      <c r="I30" s="85">
        <v>0.27750000000000002</v>
      </c>
    </row>
    <row r="31" spans="2:9" ht="14.1" customHeight="1" x14ac:dyDescent="0.25">
      <c r="B31" s="43" t="s">
        <v>38</v>
      </c>
      <c r="C31" s="97" t="s">
        <v>28</v>
      </c>
      <c r="D31" s="79" t="s">
        <v>195</v>
      </c>
      <c r="E31" s="80"/>
      <c r="F31" s="81">
        <v>0.28000000000000003</v>
      </c>
      <c r="G31" s="82">
        <v>0</v>
      </c>
      <c r="H31" s="83">
        <v>0.25</v>
      </c>
      <c r="I31" s="85">
        <v>0.27750000000000002</v>
      </c>
    </row>
    <row r="32" spans="2:9" ht="14.1" customHeight="1" x14ac:dyDescent="0.25">
      <c r="B32" s="43" t="s">
        <v>39</v>
      </c>
      <c r="C32" s="97" t="s">
        <v>28</v>
      </c>
      <c r="D32" s="79" t="s">
        <v>201</v>
      </c>
      <c r="E32" s="80"/>
      <c r="F32" s="81">
        <v>0.32</v>
      </c>
      <c r="G32" s="82">
        <v>0</v>
      </c>
      <c r="H32" s="83">
        <v>0.28999999999999998</v>
      </c>
      <c r="I32" s="85">
        <v>0.32190000000000002</v>
      </c>
    </row>
    <row r="33" spans="2:12" ht="14.1" customHeight="1" x14ac:dyDescent="0.25">
      <c r="B33" s="43" t="s">
        <v>40</v>
      </c>
      <c r="C33" s="97" t="s">
        <v>28</v>
      </c>
      <c r="D33" s="79" t="s">
        <v>207</v>
      </c>
      <c r="E33" s="80"/>
      <c r="F33" s="81">
        <v>0.28000000000000003</v>
      </c>
      <c r="G33" s="82">
        <v>0</v>
      </c>
      <c r="H33" s="83">
        <v>0.25</v>
      </c>
      <c r="I33" s="85">
        <v>0.27750000000000002</v>
      </c>
    </row>
    <row r="34" spans="2:12" ht="14.1" customHeight="1" x14ac:dyDescent="0.25">
      <c r="B34" s="41"/>
      <c r="C34" s="7"/>
      <c r="D34" s="34" t="s">
        <v>41</v>
      </c>
      <c r="E34" s="7"/>
      <c r="F34" s="8"/>
      <c r="G34" s="50"/>
      <c r="H34" s="9"/>
      <c r="I34" s="18"/>
    </row>
    <row r="35" spans="2:12" ht="14.1" customHeight="1" x14ac:dyDescent="0.25">
      <c r="B35" s="43" t="s">
        <v>42</v>
      </c>
      <c r="C35" s="97" t="s">
        <v>28</v>
      </c>
      <c r="D35" s="79" t="s">
        <v>43</v>
      </c>
      <c r="E35" s="80"/>
      <c r="F35" s="81">
        <v>1.02</v>
      </c>
      <c r="G35" s="82">
        <f t="shared" ref="G35:G38" si="4">E35*F35</f>
        <v>0</v>
      </c>
      <c r="H35" s="83">
        <v>0.92</v>
      </c>
      <c r="I35" s="85">
        <f t="shared" ref="I35:I38" si="5">H35*1.11</f>
        <v>1.0212000000000001</v>
      </c>
    </row>
    <row r="36" spans="2:12" ht="14.1" customHeight="1" x14ac:dyDescent="0.25">
      <c r="B36" s="43">
        <v>8001</v>
      </c>
      <c r="C36" s="97" t="s">
        <v>28</v>
      </c>
      <c r="D36" s="79" t="s">
        <v>45</v>
      </c>
      <c r="E36" s="80"/>
      <c r="F36" s="81">
        <v>71.319999999999993</v>
      </c>
      <c r="G36" s="82">
        <f t="shared" si="4"/>
        <v>0</v>
      </c>
      <c r="H36" s="83">
        <v>64.25</v>
      </c>
      <c r="I36" s="85">
        <f t="shared" si="5"/>
        <v>71.31750000000001</v>
      </c>
    </row>
    <row r="37" spans="2:12" ht="14.1" customHeight="1" x14ac:dyDescent="0.25">
      <c r="B37" s="43">
        <v>8821</v>
      </c>
      <c r="C37" s="97" t="s">
        <v>28</v>
      </c>
      <c r="D37" s="79" t="s">
        <v>46</v>
      </c>
      <c r="E37" s="80"/>
      <c r="F37" s="81">
        <v>13.65</v>
      </c>
      <c r="G37" s="82">
        <f t="shared" si="4"/>
        <v>0</v>
      </c>
      <c r="H37" s="83">
        <v>12.3</v>
      </c>
      <c r="I37" s="85">
        <f t="shared" si="5"/>
        <v>13.653000000000002</v>
      </c>
    </row>
    <row r="38" spans="2:12" ht="14.1" customHeight="1" x14ac:dyDescent="0.25">
      <c r="B38" s="43">
        <v>8910</v>
      </c>
      <c r="C38" s="97" t="s">
        <v>28</v>
      </c>
      <c r="D38" s="79" t="s">
        <v>47</v>
      </c>
      <c r="E38" s="80"/>
      <c r="F38" s="81">
        <v>27.2</v>
      </c>
      <c r="G38" s="82">
        <f t="shared" si="4"/>
        <v>0</v>
      </c>
      <c r="H38" s="83">
        <v>24.5</v>
      </c>
      <c r="I38" s="85">
        <f t="shared" si="5"/>
        <v>27.195000000000004</v>
      </c>
    </row>
    <row r="39" spans="2:12" ht="14.1" customHeight="1" x14ac:dyDescent="0.25">
      <c r="B39" s="41"/>
      <c r="C39" s="7"/>
      <c r="D39" s="34" t="s">
        <v>48</v>
      </c>
      <c r="E39" s="7"/>
      <c r="F39" s="8"/>
      <c r="G39" s="50"/>
      <c r="H39" s="9"/>
      <c r="I39" s="18"/>
    </row>
    <row r="40" spans="2:12" ht="14.1" customHeight="1" x14ac:dyDescent="0.25">
      <c r="B40" s="43" t="s">
        <v>49</v>
      </c>
      <c r="C40" s="97" t="s">
        <v>28</v>
      </c>
      <c r="D40" s="79" t="s">
        <v>50</v>
      </c>
      <c r="E40" s="80"/>
      <c r="F40" s="81">
        <v>42.96</v>
      </c>
      <c r="G40" s="82">
        <f t="shared" ref="G40:G41" si="6">E40*F40</f>
        <v>0</v>
      </c>
      <c r="H40" s="83">
        <v>38.700000000000003</v>
      </c>
      <c r="I40" s="85">
        <f t="shared" ref="I40:I41" si="7">H40*1.11</f>
        <v>42.957000000000008</v>
      </c>
    </row>
    <row r="41" spans="2:12" ht="14.1" customHeight="1" x14ac:dyDescent="0.25">
      <c r="B41" s="43" t="s">
        <v>51</v>
      </c>
      <c r="C41" s="97" t="s">
        <v>28</v>
      </c>
      <c r="D41" s="79" t="s">
        <v>52</v>
      </c>
      <c r="E41" s="80"/>
      <c r="F41" s="81">
        <v>37.57</v>
      </c>
      <c r="G41" s="82">
        <f t="shared" si="6"/>
        <v>0</v>
      </c>
      <c r="H41" s="83">
        <v>33.85</v>
      </c>
      <c r="I41" s="85">
        <f t="shared" si="7"/>
        <v>37.573500000000003</v>
      </c>
    </row>
    <row r="42" spans="2:12" ht="14.1" customHeight="1" x14ac:dyDescent="0.25">
      <c r="B42" s="41"/>
      <c r="C42" s="7"/>
      <c r="D42" s="34" t="s">
        <v>56</v>
      </c>
      <c r="E42" s="7"/>
      <c r="F42" s="8"/>
      <c r="G42" s="50"/>
      <c r="H42" s="9"/>
      <c r="I42" s="18"/>
    </row>
    <row r="43" spans="2:12" ht="14.1" customHeight="1" x14ac:dyDescent="0.25">
      <c r="B43" s="43" t="s">
        <v>55</v>
      </c>
      <c r="C43" s="97" t="s">
        <v>28</v>
      </c>
      <c r="D43" s="79" t="s">
        <v>225</v>
      </c>
      <c r="E43" s="80"/>
      <c r="F43" s="81">
        <v>4.8499999999999996</v>
      </c>
      <c r="G43" s="82">
        <f t="shared" ref="G43:G48" si="8">E43*F43</f>
        <v>0</v>
      </c>
      <c r="H43" s="83">
        <v>4.37</v>
      </c>
      <c r="I43" s="85">
        <f t="shared" ref="I43:I48" si="9">H43*1.11</f>
        <v>4.8507000000000007</v>
      </c>
    </row>
    <row r="44" spans="2:12" ht="14.1" customHeight="1" x14ac:dyDescent="0.25">
      <c r="B44" s="43" t="s">
        <v>55</v>
      </c>
      <c r="C44" s="97" t="s">
        <v>28</v>
      </c>
      <c r="D44" s="79" t="s">
        <v>238</v>
      </c>
      <c r="E44" s="80"/>
      <c r="F44" s="81">
        <v>4.8499999999999996</v>
      </c>
      <c r="G44" s="82">
        <f t="shared" si="8"/>
        <v>0</v>
      </c>
      <c r="H44" s="83">
        <v>4.37</v>
      </c>
      <c r="I44" s="85">
        <f t="shared" si="9"/>
        <v>4.8507000000000007</v>
      </c>
    </row>
    <row r="45" spans="2:12" ht="14.1" customHeight="1" x14ac:dyDescent="0.25">
      <c r="B45" s="43" t="s">
        <v>55</v>
      </c>
      <c r="C45" s="97" t="s">
        <v>28</v>
      </c>
      <c r="D45" s="79" t="s">
        <v>238</v>
      </c>
      <c r="E45" s="80"/>
      <c r="F45" s="81">
        <v>4.8499999999999996</v>
      </c>
      <c r="G45" s="82">
        <f t="shared" si="8"/>
        <v>0</v>
      </c>
      <c r="H45" s="83">
        <v>4.37</v>
      </c>
      <c r="I45" s="85">
        <f t="shared" si="9"/>
        <v>4.8507000000000007</v>
      </c>
    </row>
    <row r="46" spans="2:12" ht="14.1" customHeight="1" x14ac:dyDescent="0.25">
      <c r="B46" s="43" t="s">
        <v>55</v>
      </c>
      <c r="C46" s="97" t="s">
        <v>28</v>
      </c>
      <c r="D46" s="79" t="s">
        <v>238</v>
      </c>
      <c r="E46" s="80"/>
      <c r="F46" s="81">
        <v>4.8499999999999996</v>
      </c>
      <c r="G46" s="82">
        <f t="shared" si="8"/>
        <v>0</v>
      </c>
      <c r="H46" s="83">
        <v>4.37</v>
      </c>
      <c r="I46" s="85">
        <f t="shared" si="9"/>
        <v>4.8507000000000007</v>
      </c>
    </row>
    <row r="47" spans="2:12" ht="14.1" customHeight="1" x14ac:dyDescent="0.25">
      <c r="B47" s="43">
        <v>6092</v>
      </c>
      <c r="C47" s="97" t="s">
        <v>28</v>
      </c>
      <c r="D47" s="79" t="s">
        <v>226</v>
      </c>
      <c r="E47" s="80"/>
      <c r="F47" s="81">
        <v>10.82</v>
      </c>
      <c r="G47" s="82">
        <f t="shared" si="8"/>
        <v>0</v>
      </c>
      <c r="H47" s="83">
        <v>9.75</v>
      </c>
      <c r="I47" s="85">
        <f t="shared" si="9"/>
        <v>10.822500000000002</v>
      </c>
    </row>
    <row r="48" spans="2:12" ht="14.1" customHeight="1" x14ac:dyDescent="0.25">
      <c r="B48" s="43">
        <v>6093</v>
      </c>
      <c r="C48" s="97" t="s">
        <v>28</v>
      </c>
      <c r="D48" s="79" t="s">
        <v>227</v>
      </c>
      <c r="E48" s="80"/>
      <c r="F48" s="81">
        <v>10.82</v>
      </c>
      <c r="G48" s="82">
        <f t="shared" si="8"/>
        <v>0</v>
      </c>
      <c r="H48" s="83">
        <v>9.75</v>
      </c>
      <c r="I48" s="85">
        <f t="shared" si="9"/>
        <v>10.822500000000002</v>
      </c>
      <c r="L48" t="s">
        <v>237</v>
      </c>
    </row>
    <row r="49" spans="2:9" ht="14.1" customHeight="1" x14ac:dyDescent="0.25">
      <c r="B49" s="41"/>
      <c r="C49" s="7"/>
      <c r="D49" s="34" t="s">
        <v>58</v>
      </c>
      <c r="E49" s="7"/>
      <c r="F49" s="8"/>
      <c r="G49" s="50"/>
      <c r="H49" s="9"/>
      <c r="I49" s="18"/>
    </row>
    <row r="50" spans="2:9" ht="14.1" customHeight="1" x14ac:dyDescent="0.25">
      <c r="B50" s="43" t="s">
        <v>57</v>
      </c>
      <c r="C50" s="97" t="s">
        <v>28</v>
      </c>
      <c r="D50" s="79" t="s">
        <v>228</v>
      </c>
      <c r="E50" s="80"/>
      <c r="F50" s="81">
        <v>16.93</v>
      </c>
      <c r="G50" s="82">
        <f t="shared" ref="G50:G55" si="10">E50*F50</f>
        <v>0</v>
      </c>
      <c r="H50" s="83">
        <v>15.25</v>
      </c>
      <c r="I50" s="85">
        <f t="shared" ref="I50:I55" si="11">H50*1.11</f>
        <v>16.927500000000002</v>
      </c>
    </row>
    <row r="51" spans="2:9" ht="14.1" customHeight="1" x14ac:dyDescent="0.25">
      <c r="B51" s="43" t="s">
        <v>57</v>
      </c>
      <c r="C51" s="97" t="s">
        <v>28</v>
      </c>
      <c r="D51" s="79" t="s">
        <v>238</v>
      </c>
      <c r="E51" s="80"/>
      <c r="F51" s="81">
        <v>16.93</v>
      </c>
      <c r="G51" s="82">
        <f t="shared" si="10"/>
        <v>0</v>
      </c>
      <c r="H51" s="83">
        <v>15.25</v>
      </c>
      <c r="I51" s="85">
        <f t="shared" si="11"/>
        <v>16.927500000000002</v>
      </c>
    </row>
    <row r="52" spans="2:9" ht="14.1" customHeight="1" x14ac:dyDescent="0.25">
      <c r="B52" s="43" t="s">
        <v>57</v>
      </c>
      <c r="C52" s="97" t="s">
        <v>28</v>
      </c>
      <c r="D52" s="79" t="s">
        <v>238</v>
      </c>
      <c r="E52" s="80"/>
      <c r="F52" s="81">
        <v>16.93</v>
      </c>
      <c r="G52" s="82">
        <f t="shared" si="10"/>
        <v>0</v>
      </c>
      <c r="H52" s="83">
        <v>15.25</v>
      </c>
      <c r="I52" s="85">
        <f t="shared" si="11"/>
        <v>16.927500000000002</v>
      </c>
    </row>
    <row r="53" spans="2:9" ht="14.1" customHeight="1" x14ac:dyDescent="0.25">
      <c r="B53" s="43" t="s">
        <v>57</v>
      </c>
      <c r="C53" s="97" t="s">
        <v>28</v>
      </c>
      <c r="D53" s="79" t="s">
        <v>238</v>
      </c>
      <c r="E53" s="80"/>
      <c r="F53" s="81">
        <v>16.93</v>
      </c>
      <c r="G53" s="82">
        <f t="shared" si="10"/>
        <v>0</v>
      </c>
      <c r="H53" s="83">
        <v>15.25</v>
      </c>
      <c r="I53" s="85">
        <f t="shared" si="11"/>
        <v>16.927500000000002</v>
      </c>
    </row>
    <row r="54" spans="2:9" ht="14.1" customHeight="1" x14ac:dyDescent="0.25">
      <c r="B54" s="43" t="s">
        <v>57</v>
      </c>
      <c r="C54" s="97" t="s">
        <v>28</v>
      </c>
      <c r="D54" s="79" t="s">
        <v>238</v>
      </c>
      <c r="E54" s="80"/>
      <c r="F54" s="81">
        <v>16.93</v>
      </c>
      <c r="G54" s="82">
        <f t="shared" si="10"/>
        <v>0</v>
      </c>
      <c r="H54" s="83">
        <v>15.25</v>
      </c>
      <c r="I54" s="85">
        <f t="shared" si="11"/>
        <v>16.927500000000002</v>
      </c>
    </row>
    <row r="55" spans="2:9" ht="14.1" customHeight="1" x14ac:dyDescent="0.25">
      <c r="B55" s="45">
        <v>6090</v>
      </c>
      <c r="C55" s="98" t="s">
        <v>28</v>
      </c>
      <c r="D55" s="93" t="s">
        <v>229</v>
      </c>
      <c r="E55" s="94"/>
      <c r="F55" s="95">
        <v>10.82</v>
      </c>
      <c r="G55" s="96">
        <f t="shared" si="10"/>
        <v>0</v>
      </c>
      <c r="H55" s="83">
        <v>9.75</v>
      </c>
      <c r="I55" s="85">
        <f t="shared" si="11"/>
        <v>10.822500000000002</v>
      </c>
    </row>
    <row r="56" spans="2:9" ht="14.1" customHeight="1" x14ac:dyDescent="0.25">
      <c r="B56" s="51"/>
      <c r="C56" s="20"/>
      <c r="D56" s="21" t="s">
        <v>59</v>
      </c>
      <c r="E56" s="20"/>
      <c r="F56" s="22"/>
      <c r="G56" s="52"/>
      <c r="H56" s="9"/>
      <c r="I56" s="18"/>
    </row>
    <row r="57" spans="2:9" ht="14.1" customHeight="1" x14ac:dyDescent="0.25">
      <c r="B57" s="43" t="s">
        <v>60</v>
      </c>
      <c r="C57" s="97" t="s">
        <v>28</v>
      </c>
      <c r="D57" s="79" t="s">
        <v>230</v>
      </c>
      <c r="E57" s="80"/>
      <c r="F57" s="81">
        <v>31.75</v>
      </c>
      <c r="G57" s="82">
        <f t="shared" ref="G57:G65" si="12">E57*F57</f>
        <v>0</v>
      </c>
      <c r="H57" s="83">
        <v>28.6</v>
      </c>
      <c r="I57" s="85">
        <f t="shared" ref="I57:I65" si="13">H57*1.11</f>
        <v>31.746000000000006</v>
      </c>
    </row>
    <row r="58" spans="2:9" ht="14.1" customHeight="1" x14ac:dyDescent="0.25">
      <c r="B58" s="43" t="s">
        <v>60</v>
      </c>
      <c r="C58" s="97" t="s">
        <v>28</v>
      </c>
      <c r="D58" s="79" t="s">
        <v>231</v>
      </c>
      <c r="E58" s="80"/>
      <c r="F58" s="81">
        <v>31.75</v>
      </c>
      <c r="G58" s="82">
        <f t="shared" si="12"/>
        <v>0</v>
      </c>
      <c r="H58" s="83">
        <v>28.6</v>
      </c>
      <c r="I58" s="85">
        <f t="shared" si="13"/>
        <v>31.746000000000006</v>
      </c>
    </row>
    <row r="59" spans="2:9" ht="14.1" customHeight="1" x14ac:dyDescent="0.25">
      <c r="B59" s="43" t="s">
        <v>60</v>
      </c>
      <c r="C59" s="97" t="s">
        <v>28</v>
      </c>
      <c r="D59" s="79" t="s">
        <v>362</v>
      </c>
      <c r="E59" s="80"/>
      <c r="F59" s="81">
        <v>31.75</v>
      </c>
      <c r="G59" s="82">
        <f t="shared" si="12"/>
        <v>0</v>
      </c>
      <c r="H59" s="83">
        <v>28.6</v>
      </c>
      <c r="I59" s="85">
        <f t="shared" si="13"/>
        <v>31.746000000000006</v>
      </c>
    </row>
    <row r="60" spans="2:9" ht="14.1" customHeight="1" x14ac:dyDescent="0.25">
      <c r="B60" s="43" t="s">
        <v>60</v>
      </c>
      <c r="C60" s="97" t="s">
        <v>28</v>
      </c>
      <c r="D60" s="79" t="s">
        <v>232</v>
      </c>
      <c r="E60" s="80"/>
      <c r="F60" s="81">
        <v>31.75</v>
      </c>
      <c r="G60" s="82">
        <f t="shared" si="12"/>
        <v>0</v>
      </c>
      <c r="H60" s="83">
        <v>28.6</v>
      </c>
      <c r="I60" s="85">
        <f t="shared" si="13"/>
        <v>31.746000000000006</v>
      </c>
    </row>
    <row r="61" spans="2:9" ht="14.1" customHeight="1" x14ac:dyDescent="0.25">
      <c r="B61" s="43" t="s">
        <v>60</v>
      </c>
      <c r="C61" s="97" t="s">
        <v>28</v>
      </c>
      <c r="D61" s="79" t="s">
        <v>238</v>
      </c>
      <c r="E61" s="80"/>
      <c r="F61" s="81">
        <v>31.75</v>
      </c>
      <c r="G61" s="82">
        <f t="shared" si="12"/>
        <v>0</v>
      </c>
      <c r="H61" s="83">
        <v>28.6</v>
      </c>
      <c r="I61" s="85">
        <f t="shared" si="13"/>
        <v>31.746000000000006</v>
      </c>
    </row>
    <row r="62" spans="2:9" ht="14.1" customHeight="1" x14ac:dyDescent="0.25">
      <c r="B62" s="43" t="s">
        <v>60</v>
      </c>
      <c r="C62" s="97" t="s">
        <v>28</v>
      </c>
      <c r="D62" s="79" t="s">
        <v>238</v>
      </c>
      <c r="E62" s="80"/>
      <c r="F62" s="81">
        <v>31.75</v>
      </c>
      <c r="G62" s="82">
        <f t="shared" si="12"/>
        <v>0</v>
      </c>
      <c r="H62" s="83">
        <v>28.6</v>
      </c>
      <c r="I62" s="85">
        <f t="shared" si="13"/>
        <v>31.746000000000006</v>
      </c>
    </row>
    <row r="63" spans="2:9" ht="14.1" customHeight="1" x14ac:dyDescent="0.25">
      <c r="B63" s="43" t="s">
        <v>60</v>
      </c>
      <c r="C63" s="97" t="s">
        <v>28</v>
      </c>
      <c r="D63" s="79" t="s">
        <v>238</v>
      </c>
      <c r="E63" s="80"/>
      <c r="F63" s="81">
        <v>31.75</v>
      </c>
      <c r="G63" s="82">
        <f t="shared" si="12"/>
        <v>0</v>
      </c>
      <c r="H63" s="83">
        <v>28.6</v>
      </c>
      <c r="I63" s="85">
        <f t="shared" si="13"/>
        <v>31.746000000000006</v>
      </c>
    </row>
    <row r="64" spans="2:9" ht="14.1" customHeight="1" x14ac:dyDescent="0.25">
      <c r="B64" s="43" t="s">
        <v>60</v>
      </c>
      <c r="C64" s="97" t="s">
        <v>28</v>
      </c>
      <c r="D64" s="79" t="s">
        <v>238</v>
      </c>
      <c r="E64" s="80"/>
      <c r="F64" s="81">
        <v>31.75</v>
      </c>
      <c r="G64" s="82">
        <f t="shared" si="12"/>
        <v>0</v>
      </c>
      <c r="H64" s="83">
        <v>28.6</v>
      </c>
      <c r="I64" s="85">
        <f t="shared" si="13"/>
        <v>31.746000000000006</v>
      </c>
    </row>
    <row r="65" spans="2:11" ht="14.1" customHeight="1" x14ac:dyDescent="0.25">
      <c r="B65" s="43" t="s">
        <v>60</v>
      </c>
      <c r="C65" s="97" t="s">
        <v>28</v>
      </c>
      <c r="D65" s="79" t="s">
        <v>238</v>
      </c>
      <c r="E65" s="80"/>
      <c r="F65" s="81">
        <v>31.75</v>
      </c>
      <c r="G65" s="82">
        <f t="shared" si="12"/>
        <v>0</v>
      </c>
      <c r="H65" s="83">
        <v>28.6</v>
      </c>
      <c r="I65" s="85">
        <f t="shared" si="13"/>
        <v>31.746000000000006</v>
      </c>
    </row>
    <row r="66" spans="2:11" ht="14.1" customHeight="1" x14ac:dyDescent="0.25">
      <c r="B66" s="41"/>
      <c r="C66" s="7"/>
      <c r="D66" s="34" t="s">
        <v>64</v>
      </c>
      <c r="E66" s="7"/>
      <c r="F66" s="8"/>
      <c r="G66" s="50"/>
      <c r="H66" s="9"/>
      <c r="I66" s="9"/>
    </row>
    <row r="67" spans="2:11" ht="14.1" customHeight="1" x14ac:dyDescent="0.25">
      <c r="B67" s="43">
        <v>9603</v>
      </c>
      <c r="C67" s="15" t="s">
        <v>28</v>
      </c>
      <c r="D67" s="79" t="s">
        <v>61</v>
      </c>
      <c r="E67" s="80"/>
      <c r="F67" s="81">
        <v>6.38</v>
      </c>
      <c r="G67" s="82">
        <f t="shared" ref="G67:G68" si="14">E67*F67</f>
        <v>0</v>
      </c>
      <c r="H67" s="83">
        <v>5.75</v>
      </c>
      <c r="I67" s="85">
        <f t="shared" ref="I67:I68" si="15">H67*1.11</f>
        <v>6.3825000000000003</v>
      </c>
    </row>
    <row r="68" spans="2:11" ht="14.1" customHeight="1" thickBot="1" x14ac:dyDescent="0.3">
      <c r="B68" s="43" t="s">
        <v>62</v>
      </c>
      <c r="C68" s="15" t="s">
        <v>28</v>
      </c>
      <c r="D68" s="79" t="s">
        <v>63</v>
      </c>
      <c r="E68" s="80"/>
      <c r="F68" s="81">
        <v>12.77</v>
      </c>
      <c r="G68" s="82">
        <f t="shared" si="14"/>
        <v>0</v>
      </c>
      <c r="H68" s="83">
        <v>11.5</v>
      </c>
      <c r="I68" s="85">
        <f t="shared" si="15"/>
        <v>12.765000000000001</v>
      </c>
    </row>
    <row r="69" spans="2:11" ht="14.1" customHeight="1" thickBot="1" x14ac:dyDescent="0.3">
      <c r="B69" s="116"/>
      <c r="C69" s="117"/>
      <c r="D69" s="117"/>
      <c r="E69" s="109" t="s">
        <v>234</v>
      </c>
      <c r="F69" s="109"/>
      <c r="G69" s="49">
        <f>SUM(G6:G68)</f>
        <v>0</v>
      </c>
      <c r="H69" s="14"/>
      <c r="I69" s="16"/>
    </row>
    <row r="70" spans="2:11" ht="20.100000000000001" customHeight="1" thickBot="1" x14ac:dyDescent="0.3">
      <c r="B70" s="118" t="s">
        <v>10</v>
      </c>
      <c r="C70" s="119"/>
      <c r="D70" s="119"/>
      <c r="E70" s="119"/>
      <c r="F70" s="119" t="s">
        <v>2</v>
      </c>
      <c r="G70" s="120"/>
      <c r="H70" s="58"/>
      <c r="I70" s="23"/>
      <c r="J70" s="2"/>
      <c r="K70" s="2"/>
    </row>
    <row r="71" spans="2:11" ht="30" customHeight="1" x14ac:dyDescent="0.25">
      <c r="B71" s="62" t="s">
        <v>3</v>
      </c>
      <c r="C71" s="60" t="s">
        <v>6</v>
      </c>
      <c r="D71" s="59" t="s">
        <v>0</v>
      </c>
      <c r="E71" s="60" t="s">
        <v>29</v>
      </c>
      <c r="F71" s="59" t="s">
        <v>4</v>
      </c>
      <c r="G71" s="63" t="s">
        <v>44</v>
      </c>
      <c r="H71" s="61" t="s">
        <v>8</v>
      </c>
      <c r="I71" s="24" t="s">
        <v>9</v>
      </c>
    </row>
    <row r="72" spans="2:11" ht="14.1" customHeight="1" x14ac:dyDescent="0.25">
      <c r="B72" s="41"/>
      <c r="C72" s="7"/>
      <c r="D72" s="34" t="s">
        <v>65</v>
      </c>
      <c r="E72" s="7"/>
      <c r="F72" s="8"/>
      <c r="G72" s="50"/>
      <c r="H72" s="9"/>
      <c r="I72" s="9"/>
    </row>
    <row r="73" spans="2:11" ht="14.1" customHeight="1" x14ac:dyDescent="0.25">
      <c r="B73" s="43">
        <v>9053</v>
      </c>
      <c r="C73" s="15" t="s">
        <v>28</v>
      </c>
      <c r="D73" s="79" t="s">
        <v>68</v>
      </c>
      <c r="E73" s="80"/>
      <c r="F73" s="81">
        <v>28.31</v>
      </c>
      <c r="G73" s="82">
        <f t="shared" ref="G73:G103" si="16">E73*F73</f>
        <v>0</v>
      </c>
      <c r="H73" s="83">
        <v>25.5</v>
      </c>
      <c r="I73" s="85">
        <f t="shared" ref="I73:I103" si="17">H73*1.11</f>
        <v>28.305000000000003</v>
      </c>
    </row>
    <row r="74" spans="2:11" ht="14.1" customHeight="1" x14ac:dyDescent="0.25">
      <c r="B74" s="43">
        <v>9054</v>
      </c>
      <c r="C74" s="97" t="s">
        <v>28</v>
      </c>
      <c r="D74" s="79" t="s">
        <v>69</v>
      </c>
      <c r="E74" s="80"/>
      <c r="F74" s="81">
        <v>35.520000000000003</v>
      </c>
      <c r="G74" s="82">
        <f t="shared" si="16"/>
        <v>0</v>
      </c>
      <c r="H74" s="83">
        <v>32</v>
      </c>
      <c r="I74" s="85">
        <f t="shared" si="17"/>
        <v>35.520000000000003</v>
      </c>
    </row>
    <row r="75" spans="2:11" ht="14.1" customHeight="1" x14ac:dyDescent="0.25">
      <c r="B75" s="43">
        <v>9055</v>
      </c>
      <c r="C75" s="97" t="s">
        <v>28</v>
      </c>
      <c r="D75" s="79" t="s">
        <v>70</v>
      </c>
      <c r="E75" s="80"/>
      <c r="F75" s="81">
        <v>52.17</v>
      </c>
      <c r="G75" s="82">
        <f t="shared" si="16"/>
        <v>0</v>
      </c>
      <c r="H75" s="83">
        <v>47</v>
      </c>
      <c r="I75" s="85">
        <f t="shared" si="17"/>
        <v>52.17</v>
      </c>
    </row>
    <row r="76" spans="2:11" ht="14.1" customHeight="1" x14ac:dyDescent="0.25">
      <c r="B76" s="43">
        <v>9070</v>
      </c>
      <c r="C76" s="97" t="s">
        <v>28</v>
      </c>
      <c r="D76" s="79" t="s">
        <v>71</v>
      </c>
      <c r="E76" s="80"/>
      <c r="F76" s="81">
        <v>16.649999999999999</v>
      </c>
      <c r="G76" s="82">
        <f t="shared" si="16"/>
        <v>0</v>
      </c>
      <c r="H76" s="83">
        <v>15</v>
      </c>
      <c r="I76" s="85">
        <f t="shared" si="17"/>
        <v>16.650000000000002</v>
      </c>
    </row>
    <row r="77" spans="2:11" ht="14.1" customHeight="1" x14ac:dyDescent="0.25">
      <c r="B77" s="43">
        <v>9071</v>
      </c>
      <c r="C77" s="97" t="s">
        <v>28</v>
      </c>
      <c r="D77" s="79" t="s">
        <v>79</v>
      </c>
      <c r="E77" s="80"/>
      <c r="F77" s="81">
        <v>2</v>
      </c>
      <c r="G77" s="82">
        <f t="shared" si="16"/>
        <v>0</v>
      </c>
      <c r="H77" s="83">
        <v>1.8</v>
      </c>
      <c r="I77" s="85">
        <f t="shared" si="17"/>
        <v>1.9980000000000002</v>
      </c>
    </row>
    <row r="78" spans="2:11" ht="14.1" customHeight="1" x14ac:dyDescent="0.25">
      <c r="B78" s="43">
        <v>9072</v>
      </c>
      <c r="C78" s="97" t="s">
        <v>28</v>
      </c>
      <c r="D78" s="79" t="s">
        <v>80</v>
      </c>
      <c r="E78" s="80"/>
      <c r="F78" s="81">
        <v>2</v>
      </c>
      <c r="G78" s="82">
        <f t="shared" si="16"/>
        <v>0</v>
      </c>
      <c r="H78" s="83">
        <v>1.8</v>
      </c>
      <c r="I78" s="85">
        <f t="shared" si="17"/>
        <v>1.9980000000000002</v>
      </c>
    </row>
    <row r="79" spans="2:11" ht="14.1" customHeight="1" x14ac:dyDescent="0.25">
      <c r="B79" s="43">
        <v>9073</v>
      </c>
      <c r="C79" s="97" t="s">
        <v>28</v>
      </c>
      <c r="D79" s="79" t="s">
        <v>73</v>
      </c>
      <c r="E79" s="80"/>
      <c r="F79" s="81">
        <v>4.4400000000000004</v>
      </c>
      <c r="G79" s="82">
        <f t="shared" si="16"/>
        <v>0</v>
      </c>
      <c r="H79" s="83">
        <v>4</v>
      </c>
      <c r="I79" s="85">
        <f t="shared" si="17"/>
        <v>4.4400000000000004</v>
      </c>
    </row>
    <row r="80" spans="2:11" ht="14.1" customHeight="1" x14ac:dyDescent="0.25">
      <c r="B80" s="43" t="s">
        <v>72</v>
      </c>
      <c r="C80" s="97" t="s">
        <v>28</v>
      </c>
      <c r="D80" s="79" t="s">
        <v>74</v>
      </c>
      <c r="E80" s="80"/>
      <c r="F80" s="81">
        <v>4.4400000000000004</v>
      </c>
      <c r="G80" s="82">
        <f t="shared" si="16"/>
        <v>0</v>
      </c>
      <c r="H80" s="83">
        <v>4</v>
      </c>
      <c r="I80" s="85">
        <f t="shared" si="17"/>
        <v>4.4400000000000004</v>
      </c>
    </row>
    <row r="81" spans="2:9" ht="14.1" customHeight="1" x14ac:dyDescent="0.25">
      <c r="B81" s="43">
        <v>9074</v>
      </c>
      <c r="C81" s="97" t="s">
        <v>28</v>
      </c>
      <c r="D81" s="79" t="s">
        <v>76</v>
      </c>
      <c r="E81" s="80"/>
      <c r="F81" s="81">
        <v>4.4400000000000004</v>
      </c>
      <c r="G81" s="82">
        <f t="shared" si="16"/>
        <v>0</v>
      </c>
      <c r="H81" s="83">
        <v>4</v>
      </c>
      <c r="I81" s="85">
        <f t="shared" si="17"/>
        <v>4.4400000000000004</v>
      </c>
    </row>
    <row r="82" spans="2:9" ht="14.1" customHeight="1" x14ac:dyDescent="0.25">
      <c r="B82" s="43" t="s">
        <v>75</v>
      </c>
      <c r="C82" s="97" t="s">
        <v>28</v>
      </c>
      <c r="D82" s="79" t="s">
        <v>77</v>
      </c>
      <c r="E82" s="80"/>
      <c r="F82" s="81">
        <v>4.4400000000000004</v>
      </c>
      <c r="G82" s="82">
        <f t="shared" si="16"/>
        <v>0</v>
      </c>
      <c r="H82" s="83">
        <v>4</v>
      </c>
      <c r="I82" s="85">
        <f t="shared" si="17"/>
        <v>4.4400000000000004</v>
      </c>
    </row>
    <row r="83" spans="2:9" ht="14.1" customHeight="1" x14ac:dyDescent="0.25">
      <c r="B83" s="43">
        <v>9075</v>
      </c>
      <c r="C83" s="97" t="s">
        <v>28</v>
      </c>
      <c r="D83" s="79" t="s">
        <v>81</v>
      </c>
      <c r="E83" s="80"/>
      <c r="F83" s="81">
        <v>2</v>
      </c>
      <c r="G83" s="82">
        <f t="shared" si="16"/>
        <v>0</v>
      </c>
      <c r="H83" s="83">
        <v>1.8</v>
      </c>
      <c r="I83" s="85">
        <f t="shared" si="17"/>
        <v>1.9980000000000002</v>
      </c>
    </row>
    <row r="84" spans="2:9" ht="14.1" customHeight="1" x14ac:dyDescent="0.25">
      <c r="B84" s="43">
        <v>9076</v>
      </c>
      <c r="C84" s="97" t="s">
        <v>28</v>
      </c>
      <c r="D84" s="79" t="s">
        <v>82</v>
      </c>
      <c r="E84" s="80"/>
      <c r="F84" s="81">
        <v>2</v>
      </c>
      <c r="G84" s="82">
        <f t="shared" si="16"/>
        <v>0</v>
      </c>
      <c r="H84" s="83">
        <v>1.8</v>
      </c>
      <c r="I84" s="85">
        <f t="shared" si="17"/>
        <v>1.9980000000000002</v>
      </c>
    </row>
    <row r="85" spans="2:9" ht="14.1" customHeight="1" x14ac:dyDescent="0.25">
      <c r="B85" s="43">
        <v>9077</v>
      </c>
      <c r="C85" s="97" t="s">
        <v>28</v>
      </c>
      <c r="D85" s="79" t="s">
        <v>78</v>
      </c>
      <c r="E85" s="80"/>
      <c r="F85" s="81">
        <v>4.4400000000000004</v>
      </c>
      <c r="G85" s="82">
        <f t="shared" si="16"/>
        <v>0</v>
      </c>
      <c r="H85" s="83">
        <v>4</v>
      </c>
      <c r="I85" s="85">
        <f t="shared" si="17"/>
        <v>4.4400000000000004</v>
      </c>
    </row>
    <row r="86" spans="2:9" ht="14.1" customHeight="1" x14ac:dyDescent="0.25">
      <c r="B86" s="43" t="s">
        <v>83</v>
      </c>
      <c r="C86" s="97" t="s">
        <v>28</v>
      </c>
      <c r="D86" s="79" t="s">
        <v>84</v>
      </c>
      <c r="E86" s="80"/>
      <c r="F86" s="81">
        <v>4.4400000000000004</v>
      </c>
      <c r="G86" s="82">
        <f t="shared" si="16"/>
        <v>0</v>
      </c>
      <c r="H86" s="83">
        <v>4</v>
      </c>
      <c r="I86" s="85">
        <f t="shared" si="17"/>
        <v>4.4400000000000004</v>
      </c>
    </row>
    <row r="87" spans="2:9" ht="14.1" customHeight="1" x14ac:dyDescent="0.25">
      <c r="B87" s="43">
        <v>9078</v>
      </c>
      <c r="C87" s="97" t="s">
        <v>28</v>
      </c>
      <c r="D87" s="79" t="s">
        <v>85</v>
      </c>
      <c r="E87" s="80"/>
      <c r="F87" s="81">
        <v>2</v>
      </c>
      <c r="G87" s="82">
        <f t="shared" si="16"/>
        <v>0</v>
      </c>
      <c r="H87" s="83">
        <v>1.8</v>
      </c>
      <c r="I87" s="85">
        <f t="shared" si="17"/>
        <v>1.9980000000000002</v>
      </c>
    </row>
    <row r="88" spans="2:9" ht="14.1" customHeight="1" x14ac:dyDescent="0.25">
      <c r="B88" s="43">
        <v>9080</v>
      </c>
      <c r="C88" s="97" t="s">
        <v>28</v>
      </c>
      <c r="D88" s="79" t="s">
        <v>95</v>
      </c>
      <c r="E88" s="80"/>
      <c r="F88" s="81">
        <v>101.57</v>
      </c>
      <c r="G88" s="82">
        <f t="shared" si="16"/>
        <v>0</v>
      </c>
      <c r="H88" s="83">
        <v>91.5</v>
      </c>
      <c r="I88" s="85">
        <f t="shared" si="17"/>
        <v>101.56500000000001</v>
      </c>
    </row>
    <row r="89" spans="2:9" ht="14.1" customHeight="1" x14ac:dyDescent="0.25">
      <c r="B89" s="43" t="s">
        <v>86</v>
      </c>
      <c r="C89" s="97" t="s">
        <v>28</v>
      </c>
      <c r="D89" s="79" t="s">
        <v>92</v>
      </c>
      <c r="E89" s="80"/>
      <c r="F89" s="81">
        <v>33.58</v>
      </c>
      <c r="G89" s="82">
        <f t="shared" si="16"/>
        <v>0</v>
      </c>
      <c r="H89" s="83">
        <v>30.25</v>
      </c>
      <c r="I89" s="85">
        <f t="shared" si="17"/>
        <v>33.577500000000001</v>
      </c>
    </row>
    <row r="90" spans="2:9" ht="14.1" customHeight="1" x14ac:dyDescent="0.25">
      <c r="B90" s="43" t="s">
        <v>87</v>
      </c>
      <c r="C90" s="97" t="s">
        <v>28</v>
      </c>
      <c r="D90" s="79" t="s">
        <v>93</v>
      </c>
      <c r="E90" s="80"/>
      <c r="F90" s="81">
        <v>33.58</v>
      </c>
      <c r="G90" s="82">
        <f t="shared" si="16"/>
        <v>0</v>
      </c>
      <c r="H90" s="83">
        <v>30.25</v>
      </c>
      <c r="I90" s="85">
        <f t="shared" si="17"/>
        <v>33.577500000000001</v>
      </c>
    </row>
    <row r="91" spans="2:9" ht="14.1" customHeight="1" x14ac:dyDescent="0.25">
      <c r="B91" s="43" t="s">
        <v>88</v>
      </c>
      <c r="C91" s="97" t="s">
        <v>28</v>
      </c>
      <c r="D91" s="79" t="s">
        <v>94</v>
      </c>
      <c r="E91" s="80"/>
      <c r="F91" s="81">
        <v>33.58</v>
      </c>
      <c r="G91" s="82">
        <f t="shared" si="16"/>
        <v>0</v>
      </c>
      <c r="H91" s="83">
        <v>30.25</v>
      </c>
      <c r="I91" s="85">
        <f t="shared" si="17"/>
        <v>33.577500000000001</v>
      </c>
    </row>
    <row r="92" spans="2:9" ht="14.1" customHeight="1" x14ac:dyDescent="0.25">
      <c r="B92" s="43">
        <v>9081</v>
      </c>
      <c r="C92" s="97" t="s">
        <v>28</v>
      </c>
      <c r="D92" s="79" t="s">
        <v>338</v>
      </c>
      <c r="E92" s="80"/>
      <c r="F92" s="81">
        <v>71.930000000000007</v>
      </c>
      <c r="G92" s="82">
        <f t="shared" si="16"/>
        <v>0</v>
      </c>
      <c r="H92" s="83">
        <v>64.8</v>
      </c>
      <c r="I92" s="85">
        <f t="shared" si="17"/>
        <v>71.927999999999997</v>
      </c>
    </row>
    <row r="93" spans="2:9" ht="14.1" customHeight="1" x14ac:dyDescent="0.25">
      <c r="B93" s="43" t="s">
        <v>89</v>
      </c>
      <c r="C93" s="97" t="s">
        <v>28</v>
      </c>
      <c r="D93" s="79" t="s">
        <v>339</v>
      </c>
      <c r="E93" s="80"/>
      <c r="F93" s="81">
        <v>24.98</v>
      </c>
      <c r="G93" s="82">
        <f t="shared" si="16"/>
        <v>0</v>
      </c>
      <c r="H93" s="83">
        <v>22.5</v>
      </c>
      <c r="I93" s="85">
        <f t="shared" si="17"/>
        <v>24.975000000000001</v>
      </c>
    </row>
    <row r="94" spans="2:9" ht="14.1" customHeight="1" x14ac:dyDescent="0.25">
      <c r="B94" s="43" t="s">
        <v>90</v>
      </c>
      <c r="C94" s="97" t="s">
        <v>28</v>
      </c>
      <c r="D94" s="79" t="s">
        <v>340</v>
      </c>
      <c r="E94" s="80"/>
      <c r="F94" s="81">
        <v>24.98</v>
      </c>
      <c r="G94" s="82">
        <f t="shared" si="16"/>
        <v>0</v>
      </c>
      <c r="H94" s="83">
        <v>22.5</v>
      </c>
      <c r="I94" s="85">
        <f t="shared" si="17"/>
        <v>24.975000000000001</v>
      </c>
    </row>
    <row r="95" spans="2:9" ht="14.1" customHeight="1" x14ac:dyDescent="0.25">
      <c r="B95" s="43" t="s">
        <v>91</v>
      </c>
      <c r="C95" s="97" t="s">
        <v>28</v>
      </c>
      <c r="D95" s="79" t="s">
        <v>341</v>
      </c>
      <c r="E95" s="80"/>
      <c r="F95" s="81">
        <v>24.98</v>
      </c>
      <c r="G95" s="82">
        <f t="shared" si="16"/>
        <v>0</v>
      </c>
      <c r="H95" s="83">
        <v>22.5</v>
      </c>
      <c r="I95" s="85">
        <f t="shared" si="17"/>
        <v>24.975000000000001</v>
      </c>
    </row>
    <row r="96" spans="2:9" ht="14.1" customHeight="1" x14ac:dyDescent="0.25">
      <c r="B96" s="43">
        <v>9085</v>
      </c>
      <c r="C96" s="97" t="s">
        <v>28</v>
      </c>
      <c r="D96" s="79" t="s">
        <v>96</v>
      </c>
      <c r="E96" s="80"/>
      <c r="F96" s="81">
        <v>31.36</v>
      </c>
      <c r="G96" s="82">
        <f t="shared" si="16"/>
        <v>0</v>
      </c>
      <c r="H96" s="83">
        <v>28.25</v>
      </c>
      <c r="I96" s="85">
        <f t="shared" si="17"/>
        <v>31.357500000000002</v>
      </c>
    </row>
    <row r="97" spans="2:9" ht="14.1" customHeight="1" x14ac:dyDescent="0.25">
      <c r="B97" s="43">
        <v>9086</v>
      </c>
      <c r="C97" s="97" t="s">
        <v>28</v>
      </c>
      <c r="D97" s="79" t="s">
        <v>97</v>
      </c>
      <c r="E97" s="80"/>
      <c r="F97" s="81">
        <v>21.65</v>
      </c>
      <c r="G97" s="82">
        <f t="shared" si="16"/>
        <v>0</v>
      </c>
      <c r="H97" s="83">
        <v>19.5</v>
      </c>
      <c r="I97" s="85">
        <f t="shared" si="17"/>
        <v>21.645000000000003</v>
      </c>
    </row>
    <row r="98" spans="2:9" ht="14.1" customHeight="1" x14ac:dyDescent="0.25">
      <c r="B98" s="43">
        <v>9090</v>
      </c>
      <c r="C98" s="97" t="s">
        <v>28</v>
      </c>
      <c r="D98" s="79" t="s">
        <v>98</v>
      </c>
      <c r="E98" s="80"/>
      <c r="F98" s="81">
        <v>104.78</v>
      </c>
      <c r="G98" s="82">
        <f t="shared" si="16"/>
        <v>0</v>
      </c>
      <c r="H98" s="83">
        <v>94.4</v>
      </c>
      <c r="I98" s="85">
        <f t="shared" si="17"/>
        <v>104.78400000000002</v>
      </c>
    </row>
    <row r="99" spans="2:9" ht="14.1" customHeight="1" x14ac:dyDescent="0.25">
      <c r="B99" s="43">
        <v>9091</v>
      </c>
      <c r="C99" s="97" t="s">
        <v>28</v>
      </c>
      <c r="D99" s="79" t="s">
        <v>99</v>
      </c>
      <c r="E99" s="80"/>
      <c r="F99" s="81">
        <v>64.209999999999994</v>
      </c>
      <c r="G99" s="82">
        <f t="shared" si="16"/>
        <v>0</v>
      </c>
      <c r="H99" s="83">
        <v>57.85</v>
      </c>
      <c r="I99" s="85">
        <f t="shared" si="17"/>
        <v>64.21350000000001</v>
      </c>
    </row>
    <row r="100" spans="2:9" ht="14.1" customHeight="1" x14ac:dyDescent="0.25">
      <c r="B100" s="43">
        <v>9111</v>
      </c>
      <c r="C100" s="15" t="s">
        <v>28</v>
      </c>
      <c r="D100" s="79" t="s">
        <v>100</v>
      </c>
      <c r="E100" s="80"/>
      <c r="F100" s="81">
        <v>4.05</v>
      </c>
      <c r="G100" s="82">
        <f t="shared" si="16"/>
        <v>0</v>
      </c>
      <c r="H100" s="83">
        <v>3.65</v>
      </c>
      <c r="I100" s="85">
        <f t="shared" si="17"/>
        <v>4.0514999999999999</v>
      </c>
    </row>
    <row r="101" spans="2:9" ht="14.1" customHeight="1" x14ac:dyDescent="0.25">
      <c r="B101" s="43">
        <v>9127</v>
      </c>
      <c r="C101" s="97" t="s">
        <v>28</v>
      </c>
      <c r="D101" s="79" t="s">
        <v>101</v>
      </c>
      <c r="E101" s="80"/>
      <c r="F101" s="81">
        <v>3.61</v>
      </c>
      <c r="G101" s="82">
        <f t="shared" si="16"/>
        <v>0</v>
      </c>
      <c r="H101" s="83">
        <v>3.25</v>
      </c>
      <c r="I101" s="85">
        <f t="shared" si="17"/>
        <v>3.6075000000000004</v>
      </c>
    </row>
    <row r="102" spans="2:9" ht="14.1" customHeight="1" x14ac:dyDescent="0.25">
      <c r="B102" s="43">
        <v>9405</v>
      </c>
      <c r="C102" s="15" t="s">
        <v>28</v>
      </c>
      <c r="D102" s="79" t="s">
        <v>103</v>
      </c>
      <c r="E102" s="80"/>
      <c r="F102" s="81">
        <v>18.98</v>
      </c>
      <c r="G102" s="82">
        <f t="shared" si="16"/>
        <v>0</v>
      </c>
      <c r="H102" s="83">
        <v>17.100000000000001</v>
      </c>
      <c r="I102" s="85">
        <f t="shared" si="17"/>
        <v>18.981000000000002</v>
      </c>
    </row>
    <row r="103" spans="2:9" ht="14.1" customHeight="1" x14ac:dyDescent="0.25">
      <c r="B103" s="43">
        <v>9415</v>
      </c>
      <c r="C103" s="97" t="s">
        <v>28</v>
      </c>
      <c r="D103" s="79" t="s">
        <v>110</v>
      </c>
      <c r="E103" s="80"/>
      <c r="F103" s="81">
        <v>8.66</v>
      </c>
      <c r="G103" s="82">
        <f t="shared" si="16"/>
        <v>0</v>
      </c>
      <c r="H103" s="83">
        <v>7.8</v>
      </c>
      <c r="I103" s="85">
        <f t="shared" si="17"/>
        <v>8.6580000000000013</v>
      </c>
    </row>
    <row r="104" spans="2:9" s="3" customFormat="1" ht="14.1" customHeight="1" x14ac:dyDescent="0.25">
      <c r="B104" s="64">
        <v>9421</v>
      </c>
      <c r="C104" s="5" t="s">
        <v>28</v>
      </c>
      <c r="D104" s="87" t="s">
        <v>233</v>
      </c>
      <c r="E104" s="88"/>
      <c r="F104" s="89">
        <v>82.97</v>
      </c>
      <c r="G104" s="82">
        <f t="shared" ref="G104:G131" si="18">E104*F104</f>
        <v>0</v>
      </c>
      <c r="H104" s="90">
        <v>74.75</v>
      </c>
      <c r="I104" s="91">
        <f t="shared" ref="I73:I118" si="19">H104*1.11</f>
        <v>82.972500000000011</v>
      </c>
    </row>
    <row r="105" spans="2:9" s="3" customFormat="1" ht="14.1" customHeight="1" x14ac:dyDescent="0.25">
      <c r="B105" s="64">
        <v>9512</v>
      </c>
      <c r="C105" s="5" t="s">
        <v>28</v>
      </c>
      <c r="D105" s="87" t="s">
        <v>156</v>
      </c>
      <c r="E105" s="88"/>
      <c r="F105" s="89">
        <v>33.299999999999997</v>
      </c>
      <c r="G105" s="82">
        <f t="shared" si="18"/>
        <v>0</v>
      </c>
      <c r="H105" s="90">
        <v>30</v>
      </c>
      <c r="I105" s="91">
        <f t="shared" si="19"/>
        <v>33.300000000000004</v>
      </c>
    </row>
    <row r="106" spans="2:9" ht="14.1" customHeight="1" x14ac:dyDescent="0.25">
      <c r="B106" s="41"/>
      <c r="C106" s="7"/>
      <c r="D106" s="34" t="s">
        <v>111</v>
      </c>
      <c r="E106" s="7"/>
      <c r="F106" s="8"/>
      <c r="G106" s="50"/>
      <c r="H106" s="9"/>
      <c r="I106" s="9"/>
    </row>
    <row r="107" spans="2:9" ht="14.1" customHeight="1" x14ac:dyDescent="0.25">
      <c r="B107" s="43" t="s">
        <v>112</v>
      </c>
      <c r="C107" s="97" t="s">
        <v>28</v>
      </c>
      <c r="D107" s="79" t="s">
        <v>113</v>
      </c>
      <c r="E107" s="80"/>
      <c r="F107" s="81">
        <v>0.89</v>
      </c>
      <c r="G107" s="82">
        <f t="shared" ref="G107:G131" si="20">E107*F107</f>
        <v>0</v>
      </c>
      <c r="H107" s="83">
        <v>0.8</v>
      </c>
      <c r="I107" s="85">
        <f t="shared" ref="I107:I131" si="21">H107*1.11</f>
        <v>0.88800000000000012</v>
      </c>
    </row>
    <row r="108" spans="2:9" ht="14.1" customHeight="1" x14ac:dyDescent="0.25">
      <c r="B108" s="43" t="s">
        <v>114</v>
      </c>
      <c r="C108" s="97" t="s">
        <v>28</v>
      </c>
      <c r="D108" s="79" t="s">
        <v>115</v>
      </c>
      <c r="E108" s="80"/>
      <c r="F108" s="81">
        <v>0.89</v>
      </c>
      <c r="G108" s="82">
        <f t="shared" si="20"/>
        <v>0</v>
      </c>
      <c r="H108" s="83">
        <v>0.8</v>
      </c>
      <c r="I108" s="85">
        <f t="shared" si="21"/>
        <v>0.88800000000000012</v>
      </c>
    </row>
    <row r="109" spans="2:9" ht="14.1" customHeight="1" x14ac:dyDescent="0.25">
      <c r="B109" s="43" t="s">
        <v>116</v>
      </c>
      <c r="C109" s="97" t="s">
        <v>28</v>
      </c>
      <c r="D109" s="79" t="s">
        <v>117</v>
      </c>
      <c r="E109" s="80"/>
      <c r="F109" s="81">
        <v>1.1100000000000001</v>
      </c>
      <c r="G109" s="82">
        <f t="shared" si="20"/>
        <v>0</v>
      </c>
      <c r="H109" s="83">
        <v>1</v>
      </c>
      <c r="I109" s="85">
        <f t="shared" si="21"/>
        <v>1.1100000000000001</v>
      </c>
    </row>
    <row r="110" spans="2:9" ht="14.1" customHeight="1" x14ac:dyDescent="0.25">
      <c r="B110" s="43">
        <v>2101</v>
      </c>
      <c r="C110" s="97" t="s">
        <v>28</v>
      </c>
      <c r="D110" s="79" t="s">
        <v>118</v>
      </c>
      <c r="E110" s="80"/>
      <c r="F110" s="81">
        <v>13.04</v>
      </c>
      <c r="G110" s="82">
        <f t="shared" si="20"/>
        <v>0</v>
      </c>
      <c r="H110" s="83">
        <v>11.75</v>
      </c>
      <c r="I110" s="85">
        <f t="shared" si="21"/>
        <v>13.0425</v>
      </c>
    </row>
    <row r="111" spans="2:9" ht="14.1" customHeight="1" x14ac:dyDescent="0.25">
      <c r="B111" s="43" t="s">
        <v>119</v>
      </c>
      <c r="C111" s="15" t="s">
        <v>28</v>
      </c>
      <c r="D111" s="79" t="s">
        <v>120</v>
      </c>
      <c r="E111" s="80"/>
      <c r="F111" s="81">
        <v>0.82</v>
      </c>
      <c r="G111" s="82">
        <f t="shared" si="20"/>
        <v>0</v>
      </c>
      <c r="H111" s="83">
        <v>0.75</v>
      </c>
      <c r="I111" s="85">
        <f t="shared" si="21"/>
        <v>0.83250000000000002</v>
      </c>
    </row>
    <row r="112" spans="2:9" ht="14.1" customHeight="1" x14ac:dyDescent="0.25">
      <c r="B112" s="43">
        <v>2102</v>
      </c>
      <c r="C112" s="15" t="s">
        <v>28</v>
      </c>
      <c r="D112" s="79" t="s">
        <v>121</v>
      </c>
      <c r="E112" s="80"/>
      <c r="F112" s="81">
        <v>13.32</v>
      </c>
      <c r="G112" s="82">
        <f t="shared" si="20"/>
        <v>0</v>
      </c>
      <c r="H112" s="83">
        <v>12</v>
      </c>
      <c r="I112" s="85">
        <f t="shared" si="21"/>
        <v>13.32</v>
      </c>
    </row>
    <row r="113" spans="2:9" ht="14.1" customHeight="1" x14ac:dyDescent="0.25">
      <c r="B113" s="43" t="s">
        <v>122</v>
      </c>
      <c r="C113" s="15" t="s">
        <v>28</v>
      </c>
      <c r="D113" s="79" t="s">
        <v>123</v>
      </c>
      <c r="E113" s="80"/>
      <c r="F113" s="81">
        <v>13.32</v>
      </c>
      <c r="G113" s="82">
        <f t="shared" si="20"/>
        <v>0</v>
      </c>
      <c r="H113" s="83">
        <v>12</v>
      </c>
      <c r="I113" s="85">
        <f t="shared" si="21"/>
        <v>13.32</v>
      </c>
    </row>
    <row r="114" spans="2:9" ht="14.1" customHeight="1" x14ac:dyDescent="0.25">
      <c r="B114" s="43" t="s">
        <v>124</v>
      </c>
      <c r="C114" s="15" t="s">
        <v>28</v>
      </c>
      <c r="D114" s="79" t="s">
        <v>125</v>
      </c>
      <c r="E114" s="80"/>
      <c r="F114" s="81">
        <v>2.33</v>
      </c>
      <c r="G114" s="82">
        <f t="shared" si="20"/>
        <v>0</v>
      </c>
      <c r="H114" s="83">
        <v>2.1</v>
      </c>
      <c r="I114" s="85">
        <f t="shared" si="21"/>
        <v>2.3310000000000004</v>
      </c>
    </row>
    <row r="115" spans="2:9" ht="14.1" customHeight="1" x14ac:dyDescent="0.25">
      <c r="B115" s="43">
        <v>2104</v>
      </c>
      <c r="C115" s="15" t="s">
        <v>28</v>
      </c>
      <c r="D115" s="79" t="s">
        <v>126</v>
      </c>
      <c r="E115" s="80"/>
      <c r="F115" s="81">
        <v>5.83</v>
      </c>
      <c r="G115" s="82">
        <f t="shared" si="20"/>
        <v>0</v>
      </c>
      <c r="H115" s="83">
        <v>5.25</v>
      </c>
      <c r="I115" s="85">
        <f t="shared" si="21"/>
        <v>5.8275000000000006</v>
      </c>
    </row>
    <row r="116" spans="2:9" ht="14.1" customHeight="1" x14ac:dyDescent="0.25">
      <c r="B116" s="43">
        <v>2105</v>
      </c>
      <c r="C116" s="15" t="s">
        <v>28</v>
      </c>
      <c r="D116" s="79" t="s">
        <v>127</v>
      </c>
      <c r="E116" s="80"/>
      <c r="F116" s="81">
        <v>3.77</v>
      </c>
      <c r="G116" s="82">
        <f t="shared" si="20"/>
        <v>0</v>
      </c>
      <c r="H116" s="83">
        <v>3.4</v>
      </c>
      <c r="I116" s="85">
        <f t="shared" si="21"/>
        <v>3.774</v>
      </c>
    </row>
    <row r="117" spans="2:9" ht="14.1" customHeight="1" x14ac:dyDescent="0.25">
      <c r="B117" s="43">
        <v>2106</v>
      </c>
      <c r="C117" s="15" t="s">
        <v>28</v>
      </c>
      <c r="D117" s="79" t="s">
        <v>128</v>
      </c>
      <c r="E117" s="80"/>
      <c r="F117" s="81">
        <v>2.78</v>
      </c>
      <c r="G117" s="82">
        <f t="shared" si="20"/>
        <v>0</v>
      </c>
      <c r="H117" s="83">
        <v>2.5</v>
      </c>
      <c r="I117" s="85">
        <f t="shared" si="21"/>
        <v>2.7750000000000004</v>
      </c>
    </row>
    <row r="118" spans="2:9" ht="14.1" customHeight="1" x14ac:dyDescent="0.25">
      <c r="B118" s="43">
        <v>2107</v>
      </c>
      <c r="C118" s="15" t="s">
        <v>28</v>
      </c>
      <c r="D118" s="79" t="s">
        <v>129</v>
      </c>
      <c r="E118" s="80"/>
      <c r="F118" s="81">
        <v>4.88</v>
      </c>
      <c r="G118" s="82">
        <f t="shared" si="20"/>
        <v>0</v>
      </c>
      <c r="H118" s="83">
        <v>4.4000000000000004</v>
      </c>
      <c r="I118" s="85">
        <f t="shared" si="21"/>
        <v>4.8840000000000012</v>
      </c>
    </row>
    <row r="119" spans="2:9" ht="14.1" customHeight="1" x14ac:dyDescent="0.25">
      <c r="B119" s="43">
        <v>2114</v>
      </c>
      <c r="C119" s="15" t="s">
        <v>28</v>
      </c>
      <c r="D119" s="79" t="s">
        <v>134</v>
      </c>
      <c r="E119" s="80"/>
      <c r="F119" s="81">
        <v>3.77</v>
      </c>
      <c r="G119" s="82">
        <f t="shared" si="20"/>
        <v>0</v>
      </c>
      <c r="H119" s="83">
        <v>3.4</v>
      </c>
      <c r="I119" s="85">
        <f t="shared" si="21"/>
        <v>3.774</v>
      </c>
    </row>
    <row r="120" spans="2:9" ht="14.1" customHeight="1" x14ac:dyDescent="0.25">
      <c r="B120" s="43">
        <v>2115</v>
      </c>
      <c r="C120" s="15" t="s">
        <v>28</v>
      </c>
      <c r="D120" s="79" t="s">
        <v>135</v>
      </c>
      <c r="E120" s="80"/>
      <c r="F120" s="81">
        <v>5.83</v>
      </c>
      <c r="G120" s="82">
        <f t="shared" si="20"/>
        <v>0</v>
      </c>
      <c r="H120" s="83">
        <v>5.25</v>
      </c>
      <c r="I120" s="85">
        <f t="shared" si="21"/>
        <v>5.8275000000000006</v>
      </c>
    </row>
    <row r="121" spans="2:9" ht="14.1" customHeight="1" x14ac:dyDescent="0.25">
      <c r="B121" s="43">
        <v>2116</v>
      </c>
      <c r="C121" s="15" t="s">
        <v>28</v>
      </c>
      <c r="D121" s="79" t="s">
        <v>136</v>
      </c>
      <c r="E121" s="80"/>
      <c r="F121" s="81">
        <v>2.78</v>
      </c>
      <c r="G121" s="82">
        <f t="shared" si="20"/>
        <v>0</v>
      </c>
      <c r="H121" s="83">
        <v>2.5</v>
      </c>
      <c r="I121" s="85">
        <f t="shared" si="21"/>
        <v>2.7750000000000004</v>
      </c>
    </row>
    <row r="122" spans="2:9" ht="14.1" customHeight="1" x14ac:dyDescent="0.25">
      <c r="B122" s="43">
        <v>2117</v>
      </c>
      <c r="C122" s="15" t="s">
        <v>28</v>
      </c>
      <c r="D122" s="79" t="s">
        <v>137</v>
      </c>
      <c r="E122" s="80"/>
      <c r="F122" s="81">
        <v>2.33</v>
      </c>
      <c r="G122" s="82">
        <f t="shared" si="20"/>
        <v>0</v>
      </c>
      <c r="H122" s="83">
        <v>2.1</v>
      </c>
      <c r="I122" s="85">
        <f t="shared" si="21"/>
        <v>2.3310000000000004</v>
      </c>
    </row>
    <row r="123" spans="2:9" ht="14.1" customHeight="1" x14ac:dyDescent="0.25">
      <c r="B123" s="43">
        <v>2118</v>
      </c>
      <c r="C123" s="15" t="s">
        <v>28</v>
      </c>
      <c r="D123" s="79" t="s">
        <v>138</v>
      </c>
      <c r="E123" s="80"/>
      <c r="F123" s="81">
        <v>2.78</v>
      </c>
      <c r="G123" s="82">
        <f t="shared" si="20"/>
        <v>0</v>
      </c>
      <c r="H123" s="83">
        <v>2.5</v>
      </c>
      <c r="I123" s="85">
        <f t="shared" si="21"/>
        <v>2.7750000000000004</v>
      </c>
    </row>
    <row r="124" spans="2:9" ht="14.1" customHeight="1" x14ac:dyDescent="0.25">
      <c r="B124" s="43">
        <v>2207</v>
      </c>
      <c r="C124" s="15" t="s">
        <v>28</v>
      </c>
      <c r="D124" s="79" t="s">
        <v>144</v>
      </c>
      <c r="E124" s="80"/>
      <c r="F124" s="81">
        <v>0.42</v>
      </c>
      <c r="G124" s="82">
        <f t="shared" si="20"/>
        <v>0</v>
      </c>
      <c r="H124" s="83">
        <v>0.38</v>
      </c>
      <c r="I124" s="85">
        <f t="shared" si="21"/>
        <v>0.42180000000000006</v>
      </c>
    </row>
    <row r="125" spans="2:9" ht="14.1" customHeight="1" x14ac:dyDescent="0.25">
      <c r="B125" s="43">
        <v>2301</v>
      </c>
      <c r="C125" s="15" t="s">
        <v>28</v>
      </c>
      <c r="D125" s="79" t="s">
        <v>145</v>
      </c>
      <c r="E125" s="80"/>
      <c r="F125" s="81">
        <v>0.41</v>
      </c>
      <c r="G125" s="82">
        <f t="shared" si="20"/>
        <v>0</v>
      </c>
      <c r="H125" s="83">
        <v>0.37</v>
      </c>
      <c r="I125" s="85">
        <f t="shared" si="21"/>
        <v>0.41070000000000001</v>
      </c>
    </row>
    <row r="126" spans="2:9" ht="14.1" customHeight="1" x14ac:dyDescent="0.25">
      <c r="B126" s="43">
        <v>2302</v>
      </c>
      <c r="C126" s="15" t="s">
        <v>28</v>
      </c>
      <c r="D126" s="79" t="s">
        <v>146</v>
      </c>
      <c r="E126" s="80"/>
      <c r="F126" s="81">
        <v>0.41</v>
      </c>
      <c r="G126" s="82">
        <f t="shared" si="20"/>
        <v>0</v>
      </c>
      <c r="H126" s="83">
        <v>0.37</v>
      </c>
      <c r="I126" s="85">
        <f t="shared" si="21"/>
        <v>0.41070000000000001</v>
      </c>
    </row>
    <row r="127" spans="2:9" ht="14.1" customHeight="1" x14ac:dyDescent="0.25">
      <c r="B127" s="43">
        <v>2303</v>
      </c>
      <c r="C127" s="15" t="s">
        <v>28</v>
      </c>
      <c r="D127" s="79" t="s">
        <v>147</v>
      </c>
      <c r="E127" s="80"/>
      <c r="F127" s="81">
        <v>0.41</v>
      </c>
      <c r="G127" s="82">
        <f t="shared" si="20"/>
        <v>0</v>
      </c>
      <c r="H127" s="83">
        <v>0.37</v>
      </c>
      <c r="I127" s="85">
        <f t="shared" si="21"/>
        <v>0.41070000000000001</v>
      </c>
    </row>
    <row r="128" spans="2:9" ht="14.1" customHeight="1" x14ac:dyDescent="0.25">
      <c r="B128" s="43">
        <v>2307</v>
      </c>
      <c r="C128" s="15" t="s">
        <v>28</v>
      </c>
      <c r="D128" s="79" t="s">
        <v>149</v>
      </c>
      <c r="E128" s="80"/>
      <c r="F128" s="81">
        <v>1.39</v>
      </c>
      <c r="G128" s="82">
        <f t="shared" si="20"/>
        <v>0</v>
      </c>
      <c r="H128" s="83">
        <v>1.25</v>
      </c>
      <c r="I128" s="85">
        <f t="shared" si="21"/>
        <v>1.3875000000000002</v>
      </c>
    </row>
    <row r="129" spans="2:9" ht="14.1" customHeight="1" x14ac:dyDescent="0.25">
      <c r="B129" s="43">
        <v>2308</v>
      </c>
      <c r="C129" s="15" t="s">
        <v>28</v>
      </c>
      <c r="D129" s="79" t="s">
        <v>151</v>
      </c>
      <c r="E129" s="80"/>
      <c r="F129" s="81">
        <v>23.25</v>
      </c>
      <c r="G129" s="82">
        <f t="shared" si="20"/>
        <v>0</v>
      </c>
      <c r="H129" s="83">
        <v>20.95</v>
      </c>
      <c r="I129" s="85">
        <f t="shared" si="21"/>
        <v>23.2545</v>
      </c>
    </row>
    <row r="130" spans="2:9" ht="14.1" customHeight="1" x14ac:dyDescent="0.25">
      <c r="B130" s="43">
        <v>2309</v>
      </c>
      <c r="C130" s="15" t="s">
        <v>28</v>
      </c>
      <c r="D130" s="79" t="s">
        <v>150</v>
      </c>
      <c r="E130" s="80"/>
      <c r="F130" s="81">
        <v>67.989999999999995</v>
      </c>
      <c r="G130" s="82">
        <f t="shared" si="20"/>
        <v>0</v>
      </c>
      <c r="H130" s="83">
        <v>61.25</v>
      </c>
      <c r="I130" s="85">
        <f t="shared" si="21"/>
        <v>67.987500000000011</v>
      </c>
    </row>
    <row r="131" spans="2:9" ht="14.1" customHeight="1" x14ac:dyDescent="0.25">
      <c r="B131" s="43" t="s">
        <v>152</v>
      </c>
      <c r="C131" s="15" t="s">
        <v>28</v>
      </c>
      <c r="D131" s="79" t="s">
        <v>153</v>
      </c>
      <c r="E131" s="80"/>
      <c r="F131" s="81">
        <v>0.28000000000000003</v>
      </c>
      <c r="G131" s="82">
        <f t="shared" si="20"/>
        <v>0</v>
      </c>
      <c r="H131" s="83">
        <v>0.25</v>
      </c>
      <c r="I131" s="85">
        <f t="shared" si="21"/>
        <v>0.27750000000000002</v>
      </c>
    </row>
    <row r="132" spans="2:9" ht="14.1" customHeight="1" x14ac:dyDescent="0.25">
      <c r="B132" s="113" t="s">
        <v>332</v>
      </c>
      <c r="C132" s="114"/>
      <c r="D132" s="114"/>
      <c r="E132" s="115" t="s">
        <v>236</v>
      </c>
      <c r="F132" s="115"/>
      <c r="G132" s="53">
        <f>SUM(G73:G131)</f>
        <v>0</v>
      </c>
      <c r="H132" s="14"/>
      <c r="I132" s="16">
        <f t="shared" ref="I119:I143" si="22">H132*1.11</f>
        <v>0</v>
      </c>
    </row>
    <row r="133" spans="2:9" ht="14.1" customHeight="1" thickBot="1" x14ac:dyDescent="0.3">
      <c r="B133" s="104" t="s">
        <v>333</v>
      </c>
      <c r="C133" s="105"/>
      <c r="D133" s="105"/>
      <c r="E133" s="106" t="s">
        <v>234</v>
      </c>
      <c r="F133" s="106"/>
      <c r="G133" s="56">
        <f>G69</f>
        <v>0</v>
      </c>
      <c r="H133" s="14"/>
      <c r="I133" s="16">
        <f t="shared" si="22"/>
        <v>0</v>
      </c>
    </row>
    <row r="134" spans="2:9" ht="14.1" customHeight="1" thickBot="1" x14ac:dyDescent="0.3">
      <c r="B134" s="107" t="s">
        <v>336</v>
      </c>
      <c r="C134" s="108"/>
      <c r="D134" s="108"/>
      <c r="E134" s="109" t="s">
        <v>242</v>
      </c>
      <c r="F134" s="109"/>
      <c r="G134" s="49">
        <f>G132+G133</f>
        <v>0</v>
      </c>
      <c r="H134" s="14"/>
      <c r="I134" s="16">
        <f t="shared" si="22"/>
        <v>0</v>
      </c>
    </row>
    <row r="135" spans="2:9" ht="14.45" customHeight="1" x14ac:dyDescent="0.25">
      <c r="B135" s="110" t="s">
        <v>334</v>
      </c>
      <c r="C135" s="111"/>
      <c r="D135" s="111"/>
      <c r="E135" s="112"/>
      <c r="F135" s="112"/>
      <c r="G135" s="57"/>
      <c r="H135" s="14"/>
      <c r="I135" s="16">
        <f t="shared" si="22"/>
        <v>0</v>
      </c>
    </row>
    <row r="136" spans="2:9" ht="14.45" customHeight="1" thickBot="1" x14ac:dyDescent="0.3">
      <c r="B136" s="102" t="s">
        <v>335</v>
      </c>
      <c r="C136" s="103"/>
      <c r="D136" s="103"/>
      <c r="E136" s="101"/>
      <c r="F136" s="101"/>
      <c r="G136" s="55"/>
      <c r="H136" s="14"/>
      <c r="I136" s="16">
        <f t="shared" si="22"/>
        <v>0</v>
      </c>
    </row>
    <row r="137" spans="2:9" ht="15" customHeight="1" x14ac:dyDescent="0.25">
      <c r="B137" s="100"/>
      <c r="C137" s="100"/>
      <c r="D137" s="100"/>
      <c r="E137" s="100"/>
      <c r="F137" s="100"/>
      <c r="G137" s="100"/>
      <c r="H137" s="14"/>
      <c r="I137" s="16">
        <f t="shared" si="22"/>
        <v>0</v>
      </c>
    </row>
    <row r="138" spans="2:9" ht="15" customHeight="1" x14ac:dyDescent="0.25">
      <c r="B138" s="19"/>
      <c r="C138" s="19"/>
      <c r="D138" s="19"/>
      <c r="E138" s="19"/>
      <c r="F138" s="19"/>
      <c r="G138" s="19"/>
      <c r="H138" s="14"/>
      <c r="I138" s="16">
        <f t="shared" si="22"/>
        <v>0</v>
      </c>
    </row>
    <row r="139" spans="2:9" ht="15" customHeight="1" x14ac:dyDescent="0.25">
      <c r="B139" s="19"/>
      <c r="C139" s="19"/>
      <c r="D139" s="19"/>
      <c r="E139" s="19"/>
      <c r="F139" s="19"/>
      <c r="G139" s="19"/>
      <c r="H139" s="14"/>
      <c r="I139" s="16">
        <f t="shared" si="22"/>
        <v>0</v>
      </c>
    </row>
    <row r="140" spans="2:9" ht="15" customHeight="1" x14ac:dyDescent="0.25">
      <c r="B140" s="19"/>
      <c r="C140" s="19"/>
      <c r="D140" s="19"/>
      <c r="E140" s="19"/>
      <c r="F140" s="19"/>
      <c r="G140" s="19"/>
      <c r="H140" s="14"/>
      <c r="I140" s="16">
        <f t="shared" si="22"/>
        <v>0</v>
      </c>
    </row>
    <row r="141" spans="2:9" ht="15" customHeight="1" x14ac:dyDescent="0.25">
      <c r="B141" s="19"/>
      <c r="C141" s="19"/>
      <c r="D141" s="19"/>
      <c r="E141" s="19"/>
      <c r="F141" s="19"/>
      <c r="G141" s="19"/>
      <c r="H141" s="14"/>
      <c r="I141" s="16">
        <f t="shared" si="22"/>
        <v>0</v>
      </c>
    </row>
    <row r="142" spans="2:9" ht="15" customHeight="1" x14ac:dyDescent="0.25">
      <c r="B142" s="19"/>
      <c r="C142" s="19"/>
      <c r="D142" s="19"/>
      <c r="E142" s="19"/>
      <c r="F142" s="19"/>
      <c r="G142" s="19"/>
      <c r="H142" s="14"/>
      <c r="I142" s="16">
        <f t="shared" si="22"/>
        <v>0</v>
      </c>
    </row>
    <row r="143" spans="2:9" ht="15" customHeight="1" x14ac:dyDescent="0.25">
      <c r="B143" s="19"/>
      <c r="C143" s="19"/>
      <c r="D143" s="19"/>
      <c r="E143" s="19"/>
      <c r="F143" s="19"/>
      <c r="G143" s="19"/>
      <c r="H143" s="14"/>
      <c r="I143" s="16">
        <f t="shared" si="22"/>
        <v>0</v>
      </c>
    </row>
    <row r="144" spans="2:9" ht="15.75" x14ac:dyDescent="0.25">
      <c r="B144" s="19"/>
      <c r="C144" s="19"/>
      <c r="D144" s="19"/>
      <c r="E144" s="19"/>
      <c r="F144" s="19"/>
      <c r="G144" s="19"/>
      <c r="H144" s="19"/>
      <c r="I144" s="19"/>
    </row>
    <row r="145" spans="2:9" ht="15.75" x14ac:dyDescent="0.25">
      <c r="B145" s="19"/>
      <c r="C145" s="19"/>
      <c r="D145" s="19"/>
      <c r="E145" s="19"/>
      <c r="F145" s="19"/>
      <c r="G145" s="19"/>
      <c r="H145" s="19"/>
      <c r="I145" s="19"/>
    </row>
    <row r="146" spans="2:9" ht="15.75" x14ac:dyDescent="0.25">
      <c r="B146" s="19"/>
      <c r="C146" s="19"/>
      <c r="D146" s="19"/>
      <c r="E146" s="19"/>
      <c r="F146" s="19"/>
      <c r="G146" s="19"/>
      <c r="H146" s="19"/>
      <c r="I146" s="19"/>
    </row>
    <row r="147" spans="2:9" ht="15.75" x14ac:dyDescent="0.25">
      <c r="B147" s="19"/>
      <c r="C147" s="19"/>
      <c r="D147" s="19"/>
      <c r="E147" s="19"/>
      <c r="F147" s="19"/>
      <c r="G147" s="19"/>
      <c r="H147" s="19"/>
      <c r="I147" s="19"/>
    </row>
    <row r="148" spans="2:9" ht="15.75" x14ac:dyDescent="0.25">
      <c r="B148" s="19"/>
      <c r="C148" s="19"/>
      <c r="D148" s="19"/>
      <c r="E148" s="19"/>
      <c r="F148" s="19"/>
      <c r="G148" s="19"/>
      <c r="H148" s="19"/>
      <c r="I148" s="19"/>
    </row>
    <row r="149" spans="2:9" ht="15.75" x14ac:dyDescent="0.25">
      <c r="B149" s="19"/>
      <c r="C149" s="19"/>
      <c r="D149" s="19"/>
      <c r="E149" s="19"/>
      <c r="F149" s="19"/>
      <c r="G149" s="19"/>
      <c r="H149" s="19"/>
      <c r="I149" s="19"/>
    </row>
    <row r="150" spans="2:9" ht="15.75" x14ac:dyDescent="0.25">
      <c r="B150" s="19"/>
      <c r="C150" s="19"/>
      <c r="D150" s="19"/>
      <c r="E150" s="19"/>
      <c r="F150" s="19"/>
      <c r="G150" s="19"/>
      <c r="H150" s="19"/>
      <c r="I150" s="19"/>
    </row>
    <row r="151" spans="2:9" ht="15.75" x14ac:dyDescent="0.25">
      <c r="B151" s="19"/>
      <c r="C151" s="19"/>
      <c r="D151" s="19"/>
      <c r="E151" s="19"/>
      <c r="F151" s="19"/>
      <c r="G151" s="19"/>
      <c r="H151" s="19"/>
      <c r="I151" s="19"/>
    </row>
    <row r="152" spans="2:9" ht="15.75" x14ac:dyDescent="0.25">
      <c r="B152" s="19"/>
      <c r="C152" s="19"/>
      <c r="D152" s="19"/>
      <c r="E152" s="19"/>
      <c r="F152" s="19"/>
      <c r="G152" s="19"/>
      <c r="H152" s="19"/>
      <c r="I152" s="19"/>
    </row>
    <row r="153" spans="2:9" ht="15.75" x14ac:dyDescent="0.25">
      <c r="B153" s="19"/>
      <c r="C153" s="19"/>
      <c r="D153" s="19"/>
      <c r="E153" s="19"/>
      <c r="F153" s="19"/>
      <c r="G153" s="19"/>
      <c r="H153" s="19"/>
      <c r="I153" s="19"/>
    </row>
    <row r="154" spans="2:9" ht="15.75" x14ac:dyDescent="0.25">
      <c r="B154" s="19"/>
      <c r="C154" s="19"/>
      <c r="D154" s="19"/>
      <c r="E154" s="19"/>
      <c r="F154" s="19"/>
      <c r="G154" s="19"/>
      <c r="H154" s="19"/>
      <c r="I154" s="19"/>
    </row>
    <row r="155" spans="2:9" ht="15.75" x14ac:dyDescent="0.25">
      <c r="B155" s="19"/>
      <c r="C155" s="19"/>
      <c r="D155" s="19"/>
      <c r="E155" s="19"/>
      <c r="F155" s="19"/>
      <c r="G155" s="19"/>
      <c r="H155" s="19"/>
      <c r="I155" s="19"/>
    </row>
    <row r="156" spans="2:9" ht="15.75" x14ac:dyDescent="0.25">
      <c r="B156" s="19"/>
      <c r="C156" s="19"/>
      <c r="D156" s="19"/>
      <c r="E156" s="19"/>
      <c r="F156" s="19"/>
      <c r="G156" s="19"/>
      <c r="H156" s="19"/>
      <c r="I156" s="19"/>
    </row>
    <row r="157" spans="2:9" ht="15.75" x14ac:dyDescent="0.25">
      <c r="B157" s="19"/>
      <c r="C157" s="19"/>
      <c r="D157" s="19"/>
      <c r="E157" s="19"/>
      <c r="F157" s="19"/>
      <c r="G157" s="19"/>
      <c r="H157" s="19"/>
      <c r="I157" s="19"/>
    </row>
    <row r="158" spans="2:9" ht="15.75" x14ac:dyDescent="0.25">
      <c r="B158" s="19"/>
      <c r="C158" s="19"/>
      <c r="D158" s="19"/>
      <c r="E158" s="19"/>
      <c r="F158" s="19"/>
      <c r="G158" s="19"/>
      <c r="H158" s="19"/>
      <c r="I158" s="19"/>
    </row>
    <row r="159" spans="2:9" ht="15.75" x14ac:dyDescent="0.25">
      <c r="B159" s="19"/>
      <c r="C159" s="19"/>
      <c r="D159" s="19"/>
      <c r="E159" s="19"/>
      <c r="F159" s="19"/>
      <c r="G159" s="19"/>
      <c r="H159" s="19"/>
      <c r="I159" s="19"/>
    </row>
    <row r="160" spans="2:9" ht="15.75" x14ac:dyDescent="0.25">
      <c r="B160" s="19"/>
      <c r="C160" s="19"/>
      <c r="D160" s="19"/>
      <c r="E160" s="19"/>
      <c r="F160" s="19"/>
      <c r="G160" s="19"/>
      <c r="H160" s="19"/>
      <c r="I160" s="19"/>
    </row>
    <row r="161" spans="2:9" ht="15.75" x14ac:dyDescent="0.25">
      <c r="B161" s="19"/>
      <c r="C161" s="19"/>
      <c r="D161" s="19"/>
      <c r="E161" s="19"/>
      <c r="F161" s="19"/>
      <c r="G161" s="19"/>
      <c r="H161" s="19"/>
      <c r="I161" s="19"/>
    </row>
    <row r="162" spans="2:9" ht="15.75" x14ac:dyDescent="0.25">
      <c r="B162" s="19"/>
      <c r="C162" s="19"/>
      <c r="D162" s="19"/>
      <c r="E162" s="19"/>
      <c r="F162" s="19"/>
      <c r="G162" s="19"/>
      <c r="H162" s="19"/>
      <c r="I162" s="19"/>
    </row>
    <row r="163" spans="2:9" ht="15.75" x14ac:dyDescent="0.25">
      <c r="B163" s="19"/>
      <c r="C163" s="19"/>
      <c r="D163" s="19"/>
      <c r="E163" s="19"/>
      <c r="F163" s="19"/>
      <c r="G163" s="19"/>
      <c r="H163" s="19"/>
      <c r="I163" s="19"/>
    </row>
    <row r="164" spans="2:9" ht="15.75" x14ac:dyDescent="0.25">
      <c r="B164" s="19"/>
      <c r="C164" s="19"/>
      <c r="D164" s="19"/>
      <c r="E164" s="19"/>
      <c r="F164" s="19"/>
      <c r="G164" s="19"/>
      <c r="H164" s="19"/>
      <c r="I164" s="19"/>
    </row>
    <row r="165" spans="2:9" ht="15.75" x14ac:dyDescent="0.25">
      <c r="B165" s="19"/>
      <c r="C165" s="19"/>
      <c r="D165" s="19"/>
      <c r="E165" s="19"/>
      <c r="F165" s="19"/>
      <c r="G165" s="19"/>
      <c r="H165" s="19"/>
      <c r="I165" s="19"/>
    </row>
    <row r="166" spans="2:9" ht="15.75" x14ac:dyDescent="0.25">
      <c r="B166" s="19"/>
      <c r="C166" s="19"/>
      <c r="D166" s="19"/>
      <c r="E166" s="19"/>
      <c r="F166" s="19"/>
      <c r="G166" s="19"/>
      <c r="H166" s="19"/>
      <c r="I166" s="19"/>
    </row>
  </sheetData>
  <mergeCells count="20">
    <mergeCell ref="B1:G1"/>
    <mergeCell ref="B2:E2"/>
    <mergeCell ref="F2:G2"/>
    <mergeCell ref="B3:E3"/>
    <mergeCell ref="F3:G3"/>
    <mergeCell ref="B132:D132"/>
    <mergeCell ref="E132:F132"/>
    <mergeCell ref="B69:D69"/>
    <mergeCell ref="E69:F69"/>
    <mergeCell ref="B70:E70"/>
    <mergeCell ref="F70:G70"/>
    <mergeCell ref="B137:G137"/>
    <mergeCell ref="E136:F136"/>
    <mergeCell ref="B136:D136"/>
    <mergeCell ref="B133:D133"/>
    <mergeCell ref="E133:F133"/>
    <mergeCell ref="B134:D134"/>
    <mergeCell ref="E134:F134"/>
    <mergeCell ref="B135:D135"/>
    <mergeCell ref="E135:F135"/>
  </mergeCells>
  <hyperlinks>
    <hyperlink ref="B135" r:id="rId1" display="https://cart-us.na.org/" xr:uid="{C50A226C-8EA7-4160-9C8C-EBCB73C2400E}"/>
    <hyperlink ref="B136" r:id="rId2" display="https://svgna.org/" xr:uid="{FA8AE390-10CE-4255-AF79-4F2DD8CD6889}"/>
  </hyperlinks>
  <printOptions horizontalCentered="1" verticalCentered="1"/>
  <pageMargins left="0.25" right="0.25" top="0.25" bottom="0.25" header="0.05" footer="0.05"/>
  <pageSetup scale="7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4CFA-D360-4B77-9EF2-37889E2D1CDD}">
  <dimension ref="B1:K141"/>
  <sheetViews>
    <sheetView topLeftCell="A47" zoomScaleNormal="100" workbookViewId="0">
      <selection activeCell="B100" sqref="B100:I100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</cols>
  <sheetData>
    <row r="1" spans="2:11" ht="24.95" customHeight="1" thickBot="1" x14ac:dyDescent="0.3">
      <c r="B1" s="143" t="s">
        <v>363</v>
      </c>
      <c r="C1" s="144"/>
      <c r="D1" s="144"/>
      <c r="E1" s="144"/>
      <c r="F1" s="144"/>
      <c r="G1" s="145"/>
      <c r="H1" s="2"/>
      <c r="I1" s="2"/>
      <c r="J1" s="2"/>
      <c r="K1" s="2"/>
    </row>
    <row r="2" spans="2:11" ht="24.95" customHeight="1" x14ac:dyDescent="0.25">
      <c r="B2" s="146" t="s">
        <v>10</v>
      </c>
      <c r="C2" s="147"/>
      <c r="D2" s="147"/>
      <c r="E2" s="148"/>
      <c r="F2" s="149" t="s">
        <v>2</v>
      </c>
      <c r="G2" s="150"/>
      <c r="H2" s="2"/>
      <c r="I2" s="2">
        <v>84</v>
      </c>
      <c r="J2" s="2"/>
      <c r="K2" s="2"/>
    </row>
    <row r="3" spans="2:11" ht="24.95" customHeight="1" x14ac:dyDescent="0.25">
      <c r="B3" s="129" t="s">
        <v>1</v>
      </c>
      <c r="C3" s="130"/>
      <c r="D3" s="130"/>
      <c r="E3" s="131"/>
      <c r="F3" s="132" t="s">
        <v>5</v>
      </c>
      <c r="G3" s="133"/>
      <c r="H3" s="2"/>
      <c r="I3" s="2"/>
      <c r="J3" s="1"/>
      <c r="K3" s="1"/>
    </row>
    <row r="4" spans="2:11" ht="30" customHeight="1" x14ac:dyDescent="0.25">
      <c r="B4" s="39" t="s">
        <v>3</v>
      </c>
      <c r="C4" s="5" t="s">
        <v>6</v>
      </c>
      <c r="D4" s="4" t="s">
        <v>0</v>
      </c>
      <c r="E4" s="5" t="s">
        <v>29</v>
      </c>
      <c r="F4" s="4" t="s">
        <v>4</v>
      </c>
      <c r="G4" s="40" t="s">
        <v>44</v>
      </c>
      <c r="H4" s="38" t="s">
        <v>8</v>
      </c>
      <c r="I4" s="6" t="s">
        <v>9</v>
      </c>
    </row>
    <row r="5" spans="2:11" ht="17.100000000000001" customHeight="1" x14ac:dyDescent="0.25">
      <c r="B5" s="41"/>
      <c r="C5" s="7"/>
      <c r="D5" s="34" t="s">
        <v>19</v>
      </c>
      <c r="E5" s="7"/>
      <c r="F5" s="8"/>
      <c r="G5" s="42"/>
      <c r="H5" s="9"/>
      <c r="I5" s="10"/>
    </row>
    <row r="6" spans="2:11" ht="17.100000000000001" customHeight="1" x14ac:dyDescent="0.25">
      <c r="B6" s="43">
        <v>1101</v>
      </c>
      <c r="C6" s="11" t="s">
        <v>7</v>
      </c>
      <c r="D6" s="79" t="s">
        <v>158</v>
      </c>
      <c r="E6" s="80"/>
      <c r="F6" s="81">
        <v>17.37</v>
      </c>
      <c r="G6" s="82">
        <v>0</v>
      </c>
      <c r="H6" s="83">
        <v>15.65</v>
      </c>
      <c r="I6" s="84">
        <v>17.371500000000001</v>
      </c>
    </row>
    <row r="7" spans="2:11" ht="17.100000000000001" customHeight="1" x14ac:dyDescent="0.25">
      <c r="B7" s="43">
        <v>1102</v>
      </c>
      <c r="C7" s="11" t="s">
        <v>7</v>
      </c>
      <c r="D7" s="79" t="s">
        <v>161</v>
      </c>
      <c r="E7" s="80"/>
      <c r="F7" s="81">
        <v>17.37</v>
      </c>
      <c r="G7" s="82">
        <v>0</v>
      </c>
      <c r="H7" s="83">
        <v>15.65</v>
      </c>
      <c r="I7" s="84">
        <v>17.371500000000001</v>
      </c>
    </row>
    <row r="8" spans="2:11" ht="17.100000000000001" customHeight="1" x14ac:dyDescent="0.25">
      <c r="B8" s="43">
        <v>1110</v>
      </c>
      <c r="C8" s="11" t="s">
        <v>7</v>
      </c>
      <c r="D8" s="79" t="s">
        <v>164</v>
      </c>
      <c r="E8" s="80"/>
      <c r="F8" s="81">
        <v>16.59</v>
      </c>
      <c r="G8" s="82">
        <v>0</v>
      </c>
      <c r="H8" s="83">
        <v>14.95</v>
      </c>
      <c r="I8" s="84">
        <v>16.5945</v>
      </c>
    </row>
    <row r="9" spans="2:11" ht="17.100000000000001" customHeight="1" x14ac:dyDescent="0.25">
      <c r="B9" s="43">
        <v>1112</v>
      </c>
      <c r="C9" s="11" t="s">
        <v>7</v>
      </c>
      <c r="D9" s="79" t="s">
        <v>166</v>
      </c>
      <c r="E9" s="80"/>
      <c r="F9" s="81">
        <v>13.65</v>
      </c>
      <c r="G9" s="82">
        <v>0</v>
      </c>
      <c r="H9" s="83">
        <v>12.3</v>
      </c>
      <c r="I9" s="84">
        <v>13.653000000000002</v>
      </c>
    </row>
    <row r="10" spans="2:11" ht="17.100000000000001" customHeight="1" x14ac:dyDescent="0.25">
      <c r="B10" s="43">
        <v>1130</v>
      </c>
      <c r="C10" s="11" t="s">
        <v>7</v>
      </c>
      <c r="D10" s="79" t="s">
        <v>169</v>
      </c>
      <c r="E10" s="80"/>
      <c r="F10" s="81">
        <v>12.49</v>
      </c>
      <c r="G10" s="82">
        <v>0</v>
      </c>
      <c r="H10" s="83">
        <v>11.25</v>
      </c>
      <c r="I10" s="85">
        <v>12.487500000000001</v>
      </c>
    </row>
    <row r="11" spans="2:11" ht="17.100000000000001" customHeight="1" x14ac:dyDescent="0.25">
      <c r="B11" s="43">
        <v>1140</v>
      </c>
      <c r="C11" s="11" t="s">
        <v>7</v>
      </c>
      <c r="D11" s="79" t="s">
        <v>170</v>
      </c>
      <c r="E11" s="80"/>
      <c r="F11" s="81">
        <v>13.65</v>
      </c>
      <c r="G11" s="82">
        <v>0</v>
      </c>
      <c r="H11" s="83">
        <v>12.3</v>
      </c>
      <c r="I11" s="85">
        <v>13.653000000000002</v>
      </c>
    </row>
    <row r="12" spans="2:11" ht="17.100000000000001" customHeight="1" x14ac:dyDescent="0.25">
      <c r="B12" s="43">
        <v>1143</v>
      </c>
      <c r="C12" s="11" t="s">
        <v>7</v>
      </c>
      <c r="D12" s="79" t="s">
        <v>172</v>
      </c>
      <c r="E12" s="80"/>
      <c r="F12" s="81">
        <v>13.65</v>
      </c>
      <c r="G12" s="82">
        <v>0</v>
      </c>
      <c r="H12" s="83">
        <v>12.3</v>
      </c>
      <c r="I12" s="85">
        <v>13.653000000000002</v>
      </c>
    </row>
    <row r="13" spans="2:11" ht="17.100000000000001" customHeight="1" x14ac:dyDescent="0.25">
      <c r="B13" s="43">
        <v>1150</v>
      </c>
      <c r="C13" s="11" t="s">
        <v>7</v>
      </c>
      <c r="D13" s="79" t="s">
        <v>174</v>
      </c>
      <c r="E13" s="80"/>
      <c r="F13" s="81">
        <v>14.82</v>
      </c>
      <c r="G13" s="82">
        <v>0</v>
      </c>
      <c r="H13" s="83">
        <v>13.35</v>
      </c>
      <c r="I13" s="85">
        <v>14.8185</v>
      </c>
    </row>
    <row r="14" spans="2:11" ht="17.100000000000001" customHeight="1" x14ac:dyDescent="0.25">
      <c r="B14" s="43">
        <v>1151</v>
      </c>
      <c r="C14" s="11" t="s">
        <v>7</v>
      </c>
      <c r="D14" s="79" t="s">
        <v>175</v>
      </c>
      <c r="E14" s="80"/>
      <c r="F14" s="81">
        <v>14.82</v>
      </c>
      <c r="G14" s="82">
        <v>0</v>
      </c>
      <c r="H14" s="83">
        <v>13.35</v>
      </c>
      <c r="I14" s="85">
        <v>14.8185</v>
      </c>
    </row>
    <row r="15" spans="2:11" ht="17.100000000000001" customHeight="1" x14ac:dyDescent="0.25">
      <c r="B15" s="43">
        <v>1200</v>
      </c>
      <c r="C15" s="11" t="s">
        <v>7</v>
      </c>
      <c r="D15" s="79" t="s">
        <v>16</v>
      </c>
      <c r="E15" s="80"/>
      <c r="F15" s="81">
        <v>2.72</v>
      </c>
      <c r="G15" s="82">
        <v>0</v>
      </c>
      <c r="H15" s="83">
        <v>2.4500000000000002</v>
      </c>
      <c r="I15" s="85">
        <v>2.7195000000000005</v>
      </c>
    </row>
    <row r="16" spans="2:11" ht="17.100000000000001" customHeight="1" x14ac:dyDescent="0.25">
      <c r="B16" s="43">
        <v>1201</v>
      </c>
      <c r="C16" s="11" t="s">
        <v>7</v>
      </c>
      <c r="D16" s="79" t="s">
        <v>176</v>
      </c>
      <c r="E16" s="80"/>
      <c r="F16" s="81">
        <v>14.82</v>
      </c>
      <c r="G16" s="82">
        <v>0</v>
      </c>
      <c r="H16" s="83">
        <v>13.35</v>
      </c>
      <c r="I16" s="85">
        <v>14.8185</v>
      </c>
    </row>
    <row r="17" spans="2:9" ht="17.100000000000001" customHeight="1" x14ac:dyDescent="0.25">
      <c r="B17" s="43">
        <v>1202</v>
      </c>
      <c r="C17" s="11" t="s">
        <v>7</v>
      </c>
      <c r="D17" s="79" t="s">
        <v>177</v>
      </c>
      <c r="E17" s="80"/>
      <c r="F17" s="81">
        <v>14.82</v>
      </c>
      <c r="G17" s="82">
        <v>0</v>
      </c>
      <c r="H17" s="83">
        <v>13.35</v>
      </c>
      <c r="I17" s="85">
        <v>14.8185</v>
      </c>
    </row>
    <row r="18" spans="2:9" ht="17.100000000000001" customHeight="1" x14ac:dyDescent="0.25">
      <c r="B18" s="43">
        <v>1400</v>
      </c>
      <c r="C18" s="11" t="s">
        <v>7</v>
      </c>
      <c r="D18" s="79" t="s">
        <v>17</v>
      </c>
      <c r="E18" s="80"/>
      <c r="F18" s="81">
        <v>12.88</v>
      </c>
      <c r="G18" s="82">
        <v>0</v>
      </c>
      <c r="H18" s="83">
        <v>11.6</v>
      </c>
      <c r="I18" s="85">
        <v>12.876000000000001</v>
      </c>
    </row>
    <row r="19" spans="2:9" ht="17.100000000000001" customHeight="1" x14ac:dyDescent="0.25">
      <c r="B19" s="41"/>
      <c r="C19" s="7"/>
      <c r="D19" s="34" t="s">
        <v>20</v>
      </c>
      <c r="E19" s="7"/>
      <c r="F19" s="8"/>
      <c r="G19" s="42"/>
      <c r="H19" s="17"/>
      <c r="I19" s="17"/>
    </row>
    <row r="20" spans="2:9" ht="17.100000000000001" customHeight="1" x14ac:dyDescent="0.25">
      <c r="B20" s="43">
        <v>1164</v>
      </c>
      <c r="C20" s="11" t="s">
        <v>7</v>
      </c>
      <c r="D20" s="79" t="s">
        <v>21</v>
      </c>
      <c r="E20" s="80"/>
      <c r="F20" s="81">
        <v>2.78</v>
      </c>
      <c r="G20" s="82">
        <v>0</v>
      </c>
      <c r="H20" s="83">
        <v>2.5</v>
      </c>
      <c r="I20" s="85">
        <v>2.7750000000000004</v>
      </c>
    </row>
    <row r="21" spans="2:9" ht="17.100000000000001" customHeight="1" x14ac:dyDescent="0.25">
      <c r="B21" s="43">
        <v>1500</v>
      </c>
      <c r="C21" s="11" t="s">
        <v>7</v>
      </c>
      <c r="D21" s="79" t="s">
        <v>22</v>
      </c>
      <c r="E21" s="80"/>
      <c r="F21" s="81">
        <v>1.02</v>
      </c>
      <c r="G21" s="82">
        <v>0</v>
      </c>
      <c r="H21" s="83">
        <v>0.92</v>
      </c>
      <c r="I21" s="85">
        <v>1.0212000000000001</v>
      </c>
    </row>
    <row r="22" spans="2:9" ht="17.100000000000001" customHeight="1" x14ac:dyDescent="0.25">
      <c r="B22" s="43">
        <v>1600</v>
      </c>
      <c r="C22" s="11" t="s">
        <v>7</v>
      </c>
      <c r="D22" s="79" t="s">
        <v>23</v>
      </c>
      <c r="E22" s="80"/>
      <c r="F22" s="81">
        <v>1.28</v>
      </c>
      <c r="G22" s="82">
        <v>0</v>
      </c>
      <c r="H22" s="83">
        <v>1.1499999999999999</v>
      </c>
      <c r="I22" s="85">
        <v>1.2765</v>
      </c>
    </row>
    <row r="23" spans="2:9" ht="17.100000000000001" customHeight="1" x14ac:dyDescent="0.25">
      <c r="B23" s="43">
        <v>1601</v>
      </c>
      <c r="C23" s="11" t="s">
        <v>7</v>
      </c>
      <c r="D23" s="79" t="s">
        <v>24</v>
      </c>
      <c r="E23" s="80"/>
      <c r="F23" s="81">
        <v>1.28</v>
      </c>
      <c r="G23" s="82">
        <v>0</v>
      </c>
      <c r="H23" s="83">
        <v>1.1499999999999999</v>
      </c>
      <c r="I23" s="85">
        <v>1.2765</v>
      </c>
    </row>
    <row r="24" spans="2:9" ht="17.100000000000001" customHeight="1" x14ac:dyDescent="0.25">
      <c r="B24" s="43">
        <v>1603</v>
      </c>
      <c r="C24" s="11" t="s">
        <v>7</v>
      </c>
      <c r="D24" s="79" t="s">
        <v>25</v>
      </c>
      <c r="E24" s="80"/>
      <c r="F24" s="81">
        <v>3.77</v>
      </c>
      <c r="G24" s="82">
        <v>0</v>
      </c>
      <c r="H24" s="83">
        <v>3.4</v>
      </c>
      <c r="I24" s="85">
        <v>3.774</v>
      </c>
    </row>
    <row r="25" spans="2:9" ht="17.100000000000001" customHeight="1" x14ac:dyDescent="0.25">
      <c r="B25" s="43">
        <v>1604</v>
      </c>
      <c r="C25" s="11" t="s">
        <v>7</v>
      </c>
      <c r="D25" s="79" t="s">
        <v>26</v>
      </c>
      <c r="E25" s="80"/>
      <c r="F25" s="81">
        <v>0.53</v>
      </c>
      <c r="G25" s="82">
        <v>0</v>
      </c>
      <c r="H25" s="83">
        <v>0.48</v>
      </c>
      <c r="I25" s="85">
        <v>0.53280000000000005</v>
      </c>
    </row>
    <row r="26" spans="2:9" ht="17.100000000000001" customHeight="1" x14ac:dyDescent="0.25">
      <c r="B26" s="43">
        <v>3110</v>
      </c>
      <c r="C26" s="11" t="s">
        <v>7</v>
      </c>
      <c r="D26" s="79" t="s">
        <v>178</v>
      </c>
      <c r="E26" s="80"/>
      <c r="F26" s="81">
        <v>1.05</v>
      </c>
      <c r="G26" s="82">
        <v>0</v>
      </c>
      <c r="H26" s="83">
        <v>0.95</v>
      </c>
      <c r="I26" s="85">
        <v>1.0545</v>
      </c>
    </row>
    <row r="27" spans="2:9" ht="17.100000000000001" customHeight="1" x14ac:dyDescent="0.25">
      <c r="B27" s="41"/>
      <c r="C27" s="7"/>
      <c r="D27" s="34" t="s">
        <v>27</v>
      </c>
      <c r="E27" s="7"/>
      <c r="F27" s="8"/>
      <c r="G27" s="42"/>
      <c r="H27" s="9"/>
      <c r="I27" s="18"/>
    </row>
    <row r="28" spans="2:9" ht="17.100000000000001" customHeight="1" x14ac:dyDescent="0.25">
      <c r="B28" s="43">
        <v>3101</v>
      </c>
      <c r="C28" s="11" t="s">
        <v>7</v>
      </c>
      <c r="D28" s="79" t="s">
        <v>179</v>
      </c>
      <c r="E28" s="80"/>
      <c r="F28" s="81">
        <v>0.32</v>
      </c>
      <c r="G28" s="82">
        <v>0</v>
      </c>
      <c r="H28" s="83">
        <v>0.28999999999999998</v>
      </c>
      <c r="I28" s="85">
        <v>0.32190000000000002</v>
      </c>
    </row>
    <row r="29" spans="2:9" ht="17.100000000000001" customHeight="1" x14ac:dyDescent="0.25">
      <c r="B29" s="43">
        <v>3102</v>
      </c>
      <c r="C29" s="11" t="s">
        <v>7</v>
      </c>
      <c r="D29" s="79" t="s">
        <v>182</v>
      </c>
      <c r="E29" s="80"/>
      <c r="F29" s="92">
        <v>0.42</v>
      </c>
      <c r="G29" s="82">
        <v>0</v>
      </c>
      <c r="H29" s="83">
        <v>0.38</v>
      </c>
      <c r="I29" s="85">
        <v>0.42180000000000006</v>
      </c>
    </row>
    <row r="30" spans="2:9" ht="17.100000000000001" customHeight="1" x14ac:dyDescent="0.25">
      <c r="B30" s="43">
        <v>3105</v>
      </c>
      <c r="C30" s="11" t="s">
        <v>7</v>
      </c>
      <c r="D30" s="79" t="s">
        <v>184</v>
      </c>
      <c r="E30" s="80"/>
      <c r="F30" s="81">
        <v>0.32</v>
      </c>
      <c r="G30" s="82">
        <v>0</v>
      </c>
      <c r="H30" s="83">
        <v>0.28999999999999998</v>
      </c>
      <c r="I30" s="85">
        <v>0.32190000000000002</v>
      </c>
    </row>
    <row r="31" spans="2:9" ht="17.100000000000001" customHeight="1" x14ac:dyDescent="0.25">
      <c r="B31" s="43">
        <v>3106</v>
      </c>
      <c r="C31" s="11" t="s">
        <v>7</v>
      </c>
      <c r="D31" s="79" t="s">
        <v>186</v>
      </c>
      <c r="E31" s="80"/>
      <c r="F31" s="81">
        <v>0.32</v>
      </c>
      <c r="G31" s="82">
        <v>0</v>
      </c>
      <c r="H31" s="83">
        <v>0.28999999999999998</v>
      </c>
      <c r="I31" s="85">
        <v>0.32190000000000002</v>
      </c>
    </row>
    <row r="32" spans="2:9" ht="17.100000000000001" customHeight="1" x14ac:dyDescent="0.25">
      <c r="B32" s="43">
        <v>3107</v>
      </c>
      <c r="C32" s="11" t="s">
        <v>7</v>
      </c>
      <c r="D32" s="79" t="s">
        <v>188</v>
      </c>
      <c r="E32" s="80"/>
      <c r="F32" s="81">
        <v>0.32</v>
      </c>
      <c r="G32" s="82">
        <v>0</v>
      </c>
      <c r="H32" s="83">
        <v>0.28999999999999998</v>
      </c>
      <c r="I32" s="85">
        <v>0.32190000000000002</v>
      </c>
    </row>
    <row r="33" spans="2:11" ht="17.100000000000001" customHeight="1" x14ac:dyDescent="0.25">
      <c r="B33" s="43">
        <v>3108</v>
      </c>
      <c r="C33" s="11" t="s">
        <v>7</v>
      </c>
      <c r="D33" s="79" t="s">
        <v>190</v>
      </c>
      <c r="E33" s="80"/>
      <c r="F33" s="81">
        <v>0.32</v>
      </c>
      <c r="G33" s="82">
        <v>0</v>
      </c>
      <c r="H33" s="83">
        <v>0.28999999999999998</v>
      </c>
      <c r="I33" s="85">
        <v>0.32190000000000002</v>
      </c>
    </row>
    <row r="34" spans="2:11" ht="17.100000000000001" customHeight="1" x14ac:dyDescent="0.25">
      <c r="B34" s="43">
        <v>3109</v>
      </c>
      <c r="C34" s="11" t="s">
        <v>7</v>
      </c>
      <c r="D34" s="79" t="s">
        <v>192</v>
      </c>
      <c r="E34" s="80"/>
      <c r="F34" s="81">
        <v>0.32</v>
      </c>
      <c r="G34" s="82">
        <v>0</v>
      </c>
      <c r="H34" s="83">
        <v>0.28999999999999998</v>
      </c>
      <c r="I34" s="85">
        <v>0.32190000000000002</v>
      </c>
    </row>
    <row r="35" spans="2:11" ht="17.100000000000001" customHeight="1" x14ac:dyDescent="0.25">
      <c r="B35" s="43">
        <v>3111</v>
      </c>
      <c r="C35" s="11" t="s">
        <v>7</v>
      </c>
      <c r="D35" s="79" t="s">
        <v>194</v>
      </c>
      <c r="E35" s="80"/>
      <c r="F35" s="81">
        <v>0.32</v>
      </c>
      <c r="G35" s="82">
        <v>0</v>
      </c>
      <c r="H35" s="83">
        <v>0.28999999999999998</v>
      </c>
      <c r="I35" s="85">
        <v>0.32190000000000002</v>
      </c>
    </row>
    <row r="36" spans="2:11" ht="17.100000000000001" customHeight="1" x14ac:dyDescent="0.25">
      <c r="B36" s="43">
        <v>3112</v>
      </c>
      <c r="C36" s="11" t="s">
        <v>7</v>
      </c>
      <c r="D36" s="79" t="s">
        <v>196</v>
      </c>
      <c r="E36" s="80"/>
      <c r="F36" s="81">
        <v>0.32</v>
      </c>
      <c r="G36" s="82">
        <v>0</v>
      </c>
      <c r="H36" s="83">
        <v>0.28999999999999998</v>
      </c>
      <c r="I36" s="85">
        <v>0.32190000000000002</v>
      </c>
    </row>
    <row r="37" spans="2:11" ht="17.100000000000001" customHeight="1" x14ac:dyDescent="0.25">
      <c r="B37" s="43">
        <v>3113</v>
      </c>
      <c r="C37" s="11" t="s">
        <v>7</v>
      </c>
      <c r="D37" s="79" t="s">
        <v>197</v>
      </c>
      <c r="E37" s="80"/>
      <c r="F37" s="92">
        <v>0.42</v>
      </c>
      <c r="G37" s="82">
        <v>0</v>
      </c>
      <c r="H37" s="83">
        <v>0.38</v>
      </c>
      <c r="I37" s="85">
        <v>0.42180000000000006</v>
      </c>
      <c r="K37" t="s">
        <v>237</v>
      </c>
    </row>
    <row r="38" spans="2:11" ht="17.100000000000001" customHeight="1" x14ac:dyDescent="0.25">
      <c r="B38" s="43">
        <v>3114</v>
      </c>
      <c r="C38" s="11" t="s">
        <v>7</v>
      </c>
      <c r="D38" s="79" t="s">
        <v>198</v>
      </c>
      <c r="E38" s="80"/>
      <c r="F38" s="81">
        <v>0.32</v>
      </c>
      <c r="G38" s="82">
        <v>0</v>
      </c>
      <c r="H38" s="83">
        <v>0.28999999999999998</v>
      </c>
      <c r="I38" s="85">
        <v>0.32190000000000002</v>
      </c>
    </row>
    <row r="39" spans="2:11" ht="17.100000000000001" customHeight="1" x14ac:dyDescent="0.25">
      <c r="B39" s="43">
        <v>3115</v>
      </c>
      <c r="C39" s="11" t="s">
        <v>7</v>
      </c>
      <c r="D39" s="79" t="s">
        <v>199</v>
      </c>
      <c r="E39" s="80"/>
      <c r="F39" s="81">
        <v>0.32</v>
      </c>
      <c r="G39" s="82">
        <v>0</v>
      </c>
      <c r="H39" s="83">
        <v>0.28999999999999998</v>
      </c>
      <c r="I39" s="85">
        <v>0.32190000000000002</v>
      </c>
    </row>
    <row r="40" spans="2:11" ht="17.100000000000001" customHeight="1" x14ac:dyDescent="0.25">
      <c r="B40" s="45">
        <v>3116</v>
      </c>
      <c r="C40" s="46" t="s">
        <v>7</v>
      </c>
      <c r="D40" s="93" t="s">
        <v>200</v>
      </c>
      <c r="E40" s="94"/>
      <c r="F40" s="95">
        <v>0.32</v>
      </c>
      <c r="G40" s="96">
        <v>0</v>
      </c>
      <c r="H40" s="83">
        <v>0.28999999999999998</v>
      </c>
      <c r="I40" s="85">
        <v>0.32190000000000002</v>
      </c>
    </row>
    <row r="41" spans="2:11" ht="17.100000000000001" customHeight="1" x14ac:dyDescent="0.25">
      <c r="B41" s="43">
        <v>3117</v>
      </c>
      <c r="C41" s="11" t="s">
        <v>7</v>
      </c>
      <c r="D41" s="79" t="s">
        <v>202</v>
      </c>
      <c r="E41" s="80"/>
      <c r="F41" s="92">
        <v>0.42</v>
      </c>
      <c r="G41" s="82">
        <v>0</v>
      </c>
      <c r="H41" s="83">
        <v>0.38</v>
      </c>
      <c r="I41" s="85">
        <v>0.42180000000000006</v>
      </c>
    </row>
    <row r="42" spans="2:11" ht="17.100000000000001" customHeight="1" x14ac:dyDescent="0.25">
      <c r="B42" s="43">
        <v>3119</v>
      </c>
      <c r="C42" s="11" t="s">
        <v>7</v>
      </c>
      <c r="D42" s="79" t="s">
        <v>203</v>
      </c>
      <c r="E42" s="80"/>
      <c r="F42" s="81">
        <v>0.32</v>
      </c>
      <c r="G42" s="82">
        <v>0</v>
      </c>
      <c r="H42" s="83">
        <v>0.28999999999999998</v>
      </c>
      <c r="I42" s="85">
        <v>0.32190000000000002</v>
      </c>
    </row>
    <row r="43" spans="2:11" ht="17.100000000000001" customHeight="1" x14ac:dyDescent="0.25">
      <c r="B43" s="43">
        <v>3120</v>
      </c>
      <c r="C43" s="11" t="s">
        <v>7</v>
      </c>
      <c r="D43" s="79" t="s">
        <v>204</v>
      </c>
      <c r="E43" s="80"/>
      <c r="F43" s="81">
        <v>0.32</v>
      </c>
      <c r="G43" s="82">
        <v>0</v>
      </c>
      <c r="H43" s="83">
        <v>0.28999999999999998</v>
      </c>
      <c r="I43" s="85">
        <v>0.32190000000000002</v>
      </c>
    </row>
    <row r="44" spans="2:11" ht="17.100000000000001" customHeight="1" x14ac:dyDescent="0.25">
      <c r="B44" s="43">
        <v>3121</v>
      </c>
      <c r="C44" s="11" t="s">
        <v>7</v>
      </c>
      <c r="D44" s="79" t="s">
        <v>205</v>
      </c>
      <c r="E44" s="80"/>
      <c r="F44" s="92">
        <v>0.42</v>
      </c>
      <c r="G44" s="82">
        <v>0</v>
      </c>
      <c r="H44" s="83">
        <v>0.38</v>
      </c>
      <c r="I44" s="85">
        <v>0.42180000000000006</v>
      </c>
    </row>
    <row r="45" spans="2:11" ht="17.100000000000001" customHeight="1" x14ac:dyDescent="0.25">
      <c r="B45" s="43">
        <v>3122</v>
      </c>
      <c r="C45" s="11" t="s">
        <v>7</v>
      </c>
      <c r="D45" s="79" t="s">
        <v>206</v>
      </c>
      <c r="E45" s="80"/>
      <c r="F45" s="81">
        <v>0.32</v>
      </c>
      <c r="G45" s="82">
        <v>0</v>
      </c>
      <c r="H45" s="83">
        <v>0.28999999999999998</v>
      </c>
      <c r="I45" s="85">
        <v>0.32190000000000002</v>
      </c>
    </row>
    <row r="46" spans="2:11" ht="17.100000000000001" customHeight="1" x14ac:dyDescent="0.25">
      <c r="B46" s="43">
        <v>3123</v>
      </c>
      <c r="C46" s="11" t="s">
        <v>7</v>
      </c>
      <c r="D46" s="79" t="s">
        <v>208</v>
      </c>
      <c r="E46" s="80"/>
      <c r="F46" s="81">
        <v>0.32</v>
      </c>
      <c r="G46" s="82">
        <v>0</v>
      </c>
      <c r="H46" s="83">
        <v>0.28999999999999998</v>
      </c>
      <c r="I46" s="85">
        <v>0.32190000000000002</v>
      </c>
    </row>
    <row r="47" spans="2:11" ht="17.100000000000001" customHeight="1" x14ac:dyDescent="0.25">
      <c r="B47" s="43">
        <v>3124</v>
      </c>
      <c r="C47" s="11" t="s">
        <v>7</v>
      </c>
      <c r="D47" s="79" t="s">
        <v>209</v>
      </c>
      <c r="E47" s="80"/>
      <c r="F47" s="92">
        <v>0.62</v>
      </c>
      <c r="G47" s="82">
        <v>0</v>
      </c>
      <c r="H47" s="83">
        <v>0.56000000000000005</v>
      </c>
      <c r="I47" s="85">
        <v>0.62160000000000015</v>
      </c>
    </row>
    <row r="48" spans="2:11" ht="17.100000000000001" customHeight="1" x14ac:dyDescent="0.25">
      <c r="B48" s="43">
        <v>3126</v>
      </c>
      <c r="C48" s="11" t="s">
        <v>7</v>
      </c>
      <c r="D48" s="79" t="s">
        <v>210</v>
      </c>
      <c r="E48" s="80"/>
      <c r="F48" s="81">
        <v>0.32</v>
      </c>
      <c r="G48" s="82">
        <v>0</v>
      </c>
      <c r="H48" s="83">
        <v>0.28999999999999998</v>
      </c>
      <c r="I48" s="85">
        <v>0.32190000000000002</v>
      </c>
    </row>
    <row r="49" spans="2:11" ht="17.100000000000001" customHeight="1" x14ac:dyDescent="0.25">
      <c r="B49" s="43">
        <v>3127</v>
      </c>
      <c r="C49" s="11" t="s">
        <v>7</v>
      </c>
      <c r="D49" s="79" t="s">
        <v>211</v>
      </c>
      <c r="E49" s="80"/>
      <c r="F49" s="92">
        <v>0.42</v>
      </c>
      <c r="G49" s="82">
        <v>0</v>
      </c>
      <c r="H49" s="83">
        <v>0.38</v>
      </c>
      <c r="I49" s="85">
        <v>0.42180000000000006</v>
      </c>
    </row>
    <row r="50" spans="2:11" ht="17.100000000000001" customHeight="1" x14ac:dyDescent="0.25">
      <c r="B50" s="43">
        <v>3128</v>
      </c>
      <c r="C50" s="11" t="s">
        <v>7</v>
      </c>
      <c r="D50" s="79" t="s">
        <v>212</v>
      </c>
      <c r="E50" s="80"/>
      <c r="F50" s="92">
        <v>0.49</v>
      </c>
      <c r="G50" s="82">
        <v>0</v>
      </c>
      <c r="H50" s="83">
        <v>0.44</v>
      </c>
      <c r="I50" s="85">
        <v>0.48840000000000006</v>
      </c>
    </row>
    <row r="51" spans="2:11" ht="17.100000000000001" customHeight="1" x14ac:dyDescent="0.25">
      <c r="B51" s="43">
        <v>3129</v>
      </c>
      <c r="C51" s="11" t="s">
        <v>7</v>
      </c>
      <c r="D51" s="79" t="s">
        <v>213</v>
      </c>
      <c r="E51" s="80"/>
      <c r="F51" s="81">
        <v>0.32</v>
      </c>
      <c r="G51" s="82">
        <v>0</v>
      </c>
      <c r="H51" s="83">
        <v>0.28999999999999998</v>
      </c>
      <c r="I51" s="85">
        <v>0.32190000000000002</v>
      </c>
    </row>
    <row r="52" spans="2:11" ht="17.100000000000001" customHeight="1" x14ac:dyDescent="0.25">
      <c r="B52" s="43">
        <v>3130</v>
      </c>
      <c r="C52" s="11" t="s">
        <v>7</v>
      </c>
      <c r="D52" s="79" t="s">
        <v>214</v>
      </c>
      <c r="E52" s="80"/>
      <c r="F52" s="92">
        <v>0.42</v>
      </c>
      <c r="G52" s="82">
        <v>0</v>
      </c>
      <c r="H52" s="83">
        <v>0.38</v>
      </c>
      <c r="I52" s="85">
        <v>0.42180000000000006</v>
      </c>
    </row>
    <row r="53" spans="2:11" ht="17.100000000000001" customHeight="1" x14ac:dyDescent="0.25">
      <c r="B53" s="45"/>
      <c r="C53" s="46"/>
      <c r="D53" s="47"/>
      <c r="E53" s="46"/>
      <c r="F53" s="48"/>
      <c r="G53" s="44">
        <f t="shared" ref="G29:G54" si="0">E53*F53</f>
        <v>0</v>
      </c>
      <c r="H53" s="14"/>
      <c r="I53" s="16"/>
    </row>
    <row r="54" spans="2:11" ht="17.100000000000001" customHeight="1" thickBot="1" x14ac:dyDescent="0.3">
      <c r="B54" s="45"/>
      <c r="C54" s="46"/>
      <c r="D54" s="47"/>
      <c r="E54" s="46"/>
      <c r="F54" s="48"/>
      <c r="G54" s="44">
        <f t="shared" si="0"/>
        <v>0</v>
      </c>
      <c r="H54" s="14"/>
      <c r="I54" s="16"/>
    </row>
    <row r="55" spans="2:11" ht="18" customHeight="1" thickBot="1" x14ac:dyDescent="0.3">
      <c r="B55" s="116"/>
      <c r="C55" s="117"/>
      <c r="D55" s="117"/>
      <c r="E55" s="109" t="s">
        <v>234</v>
      </c>
      <c r="F55" s="109"/>
      <c r="G55" s="49">
        <f>SUM(G6:G54)</f>
        <v>0</v>
      </c>
      <c r="H55" s="14"/>
      <c r="I55" s="16"/>
    </row>
    <row r="56" spans="2:11" ht="24.95" customHeight="1" x14ac:dyDescent="0.25">
      <c r="B56" s="134" t="s">
        <v>10</v>
      </c>
      <c r="C56" s="127"/>
      <c r="D56" s="127"/>
      <c r="E56" s="127"/>
      <c r="F56" s="127" t="s">
        <v>2</v>
      </c>
      <c r="G56" s="128"/>
      <c r="H56" s="2"/>
      <c r="I56" s="2"/>
      <c r="J56" s="2"/>
      <c r="K56" s="2"/>
    </row>
    <row r="57" spans="2:11" ht="30" customHeight="1" x14ac:dyDescent="0.25">
      <c r="B57" s="39" t="s">
        <v>3</v>
      </c>
      <c r="C57" s="5" t="s">
        <v>6</v>
      </c>
      <c r="D57" s="4" t="s">
        <v>0</v>
      </c>
      <c r="E57" s="5" t="s">
        <v>29</v>
      </c>
      <c r="F57" s="4" t="s">
        <v>4</v>
      </c>
      <c r="G57" s="40" t="s">
        <v>44</v>
      </c>
      <c r="H57" s="38" t="s">
        <v>8</v>
      </c>
      <c r="I57" s="6" t="s">
        <v>9</v>
      </c>
    </row>
    <row r="58" spans="2:11" ht="17.100000000000001" customHeight="1" x14ac:dyDescent="0.25">
      <c r="B58" s="41"/>
      <c r="C58" s="7"/>
      <c r="D58" s="34" t="s">
        <v>53</v>
      </c>
      <c r="E58" s="7"/>
      <c r="F58" s="8"/>
      <c r="G58" s="50"/>
      <c r="H58" s="9"/>
      <c r="I58" s="18"/>
    </row>
    <row r="59" spans="2:11" ht="17.100000000000001" customHeight="1" x14ac:dyDescent="0.25">
      <c r="B59" s="43" t="s">
        <v>54</v>
      </c>
      <c r="C59" s="11" t="s">
        <v>7</v>
      </c>
      <c r="D59" s="79" t="s">
        <v>215</v>
      </c>
      <c r="E59" s="80"/>
      <c r="F59" s="81">
        <v>0.71</v>
      </c>
      <c r="G59" s="82">
        <f t="shared" ref="G59:G67" si="1">E59*F59</f>
        <v>0</v>
      </c>
      <c r="H59" s="83">
        <v>0.64</v>
      </c>
      <c r="I59" s="85">
        <f t="shared" ref="I59:I67" si="2">H59*1.11</f>
        <v>0.71040000000000003</v>
      </c>
    </row>
    <row r="60" spans="2:11" ht="17.100000000000001" customHeight="1" x14ac:dyDescent="0.25">
      <c r="B60" s="43" t="s">
        <v>54</v>
      </c>
      <c r="C60" s="11" t="s">
        <v>7</v>
      </c>
      <c r="D60" s="79" t="s">
        <v>216</v>
      </c>
      <c r="E60" s="80"/>
      <c r="F60" s="81">
        <v>0.71</v>
      </c>
      <c r="G60" s="82">
        <f t="shared" si="1"/>
        <v>0</v>
      </c>
      <c r="H60" s="83">
        <v>0.64</v>
      </c>
      <c r="I60" s="85">
        <f t="shared" si="2"/>
        <v>0.71040000000000003</v>
      </c>
    </row>
    <row r="61" spans="2:11" ht="17.100000000000001" customHeight="1" x14ac:dyDescent="0.25">
      <c r="B61" s="43" t="s">
        <v>54</v>
      </c>
      <c r="C61" s="11" t="s">
        <v>7</v>
      </c>
      <c r="D61" s="79" t="s">
        <v>217</v>
      </c>
      <c r="E61" s="80"/>
      <c r="F61" s="81">
        <v>0.71</v>
      </c>
      <c r="G61" s="82">
        <f t="shared" si="1"/>
        <v>0</v>
      </c>
      <c r="H61" s="83">
        <v>0.64</v>
      </c>
      <c r="I61" s="85">
        <f t="shared" si="2"/>
        <v>0.71040000000000003</v>
      </c>
    </row>
    <row r="62" spans="2:11" ht="17.100000000000001" customHeight="1" x14ac:dyDescent="0.25">
      <c r="B62" s="43" t="s">
        <v>54</v>
      </c>
      <c r="C62" s="11" t="s">
        <v>7</v>
      </c>
      <c r="D62" s="79" t="s">
        <v>218</v>
      </c>
      <c r="E62" s="80"/>
      <c r="F62" s="81">
        <v>0.71</v>
      </c>
      <c r="G62" s="82">
        <f t="shared" si="1"/>
        <v>0</v>
      </c>
      <c r="H62" s="83">
        <v>0.64</v>
      </c>
      <c r="I62" s="85">
        <f t="shared" si="2"/>
        <v>0.71040000000000003</v>
      </c>
    </row>
    <row r="63" spans="2:11" ht="17.100000000000001" customHeight="1" x14ac:dyDescent="0.25">
      <c r="B63" s="43" t="s">
        <v>54</v>
      </c>
      <c r="C63" s="11" t="s">
        <v>7</v>
      </c>
      <c r="D63" s="79" t="s">
        <v>219</v>
      </c>
      <c r="E63" s="80"/>
      <c r="F63" s="81">
        <v>0.71</v>
      </c>
      <c r="G63" s="82">
        <f t="shared" si="1"/>
        <v>0</v>
      </c>
      <c r="H63" s="83">
        <v>0.64</v>
      </c>
      <c r="I63" s="85">
        <f t="shared" si="2"/>
        <v>0.71040000000000003</v>
      </c>
    </row>
    <row r="64" spans="2:11" ht="17.100000000000001" customHeight="1" x14ac:dyDescent="0.25">
      <c r="B64" s="43" t="s">
        <v>54</v>
      </c>
      <c r="C64" s="11" t="s">
        <v>7</v>
      </c>
      <c r="D64" s="79" t="s">
        <v>220</v>
      </c>
      <c r="E64" s="80"/>
      <c r="F64" s="81">
        <v>0.71</v>
      </c>
      <c r="G64" s="82">
        <f t="shared" si="1"/>
        <v>0</v>
      </c>
      <c r="H64" s="83">
        <v>0.64</v>
      </c>
      <c r="I64" s="85">
        <f t="shared" si="2"/>
        <v>0.71040000000000003</v>
      </c>
    </row>
    <row r="65" spans="2:9" ht="17.100000000000001" customHeight="1" x14ac:dyDescent="0.25">
      <c r="B65" s="43" t="s">
        <v>54</v>
      </c>
      <c r="C65" s="11" t="s">
        <v>7</v>
      </c>
      <c r="D65" s="79" t="s">
        <v>221</v>
      </c>
      <c r="E65" s="80"/>
      <c r="F65" s="81">
        <v>0.71</v>
      </c>
      <c r="G65" s="82">
        <f t="shared" si="1"/>
        <v>0</v>
      </c>
      <c r="H65" s="83">
        <v>0.64</v>
      </c>
      <c r="I65" s="85">
        <f t="shared" si="2"/>
        <v>0.71040000000000003</v>
      </c>
    </row>
    <row r="66" spans="2:9" ht="17.100000000000001" customHeight="1" x14ac:dyDescent="0.25">
      <c r="B66" s="43" t="s">
        <v>54</v>
      </c>
      <c r="C66" s="11" t="s">
        <v>7</v>
      </c>
      <c r="D66" s="79" t="s">
        <v>222</v>
      </c>
      <c r="E66" s="80"/>
      <c r="F66" s="81">
        <v>0.71</v>
      </c>
      <c r="G66" s="82">
        <f t="shared" si="1"/>
        <v>0</v>
      </c>
      <c r="H66" s="83">
        <v>0.64</v>
      </c>
      <c r="I66" s="85">
        <f t="shared" si="2"/>
        <v>0.71040000000000003</v>
      </c>
    </row>
    <row r="67" spans="2:9" ht="17.100000000000001" customHeight="1" x14ac:dyDescent="0.25">
      <c r="B67" s="43" t="s">
        <v>54</v>
      </c>
      <c r="C67" s="11" t="s">
        <v>7</v>
      </c>
      <c r="D67" s="79" t="s">
        <v>223</v>
      </c>
      <c r="E67" s="80"/>
      <c r="F67" s="81">
        <v>0.71</v>
      </c>
      <c r="G67" s="82">
        <f t="shared" si="1"/>
        <v>0</v>
      </c>
      <c r="H67" s="83">
        <v>0.64</v>
      </c>
      <c r="I67" s="85">
        <f t="shared" si="2"/>
        <v>0.71040000000000003</v>
      </c>
    </row>
    <row r="68" spans="2:9" ht="17.100000000000001" customHeight="1" x14ac:dyDescent="0.25">
      <c r="B68" s="41"/>
      <c r="C68" s="7"/>
      <c r="D68" s="34" t="s">
        <v>56</v>
      </c>
      <c r="E68" s="7"/>
      <c r="F68" s="8"/>
      <c r="G68" s="50"/>
      <c r="H68" s="9"/>
      <c r="I68" s="18"/>
    </row>
    <row r="69" spans="2:9" ht="17.100000000000001" customHeight="1" x14ac:dyDescent="0.25">
      <c r="B69" s="43" t="s">
        <v>55</v>
      </c>
      <c r="C69" s="11" t="s">
        <v>7</v>
      </c>
      <c r="D69" s="79" t="s">
        <v>224</v>
      </c>
      <c r="E69" s="80"/>
      <c r="F69" s="81">
        <v>4.8499999999999996</v>
      </c>
      <c r="G69" s="82">
        <f t="shared" ref="G69:G84" si="3">E69*F69</f>
        <v>0</v>
      </c>
      <c r="H69" s="83">
        <v>4.37</v>
      </c>
      <c r="I69" s="85">
        <f t="shared" ref="I69:I84" si="4">H69*1.11</f>
        <v>4.8507000000000007</v>
      </c>
    </row>
    <row r="70" spans="2:9" ht="17.100000000000001" customHeight="1" x14ac:dyDescent="0.25">
      <c r="B70" s="43" t="s">
        <v>55</v>
      </c>
      <c r="C70" s="11" t="s">
        <v>7</v>
      </c>
      <c r="D70" s="79" t="s">
        <v>238</v>
      </c>
      <c r="E70" s="80"/>
      <c r="F70" s="81">
        <v>4.8499999999999996</v>
      </c>
      <c r="G70" s="82">
        <f t="shared" si="3"/>
        <v>0</v>
      </c>
      <c r="H70" s="83">
        <v>4.37</v>
      </c>
      <c r="I70" s="85">
        <f t="shared" si="4"/>
        <v>4.8507000000000007</v>
      </c>
    </row>
    <row r="71" spans="2:9" ht="17.100000000000001" customHeight="1" x14ac:dyDescent="0.25">
      <c r="B71" s="43" t="s">
        <v>55</v>
      </c>
      <c r="C71" s="11" t="s">
        <v>7</v>
      </c>
      <c r="D71" s="79" t="s">
        <v>238</v>
      </c>
      <c r="E71" s="80"/>
      <c r="F71" s="81">
        <v>4.8499999999999996</v>
      </c>
      <c r="G71" s="82">
        <f t="shared" si="3"/>
        <v>0</v>
      </c>
      <c r="H71" s="83">
        <v>4.37</v>
      </c>
      <c r="I71" s="85">
        <f t="shared" si="4"/>
        <v>4.8507000000000007</v>
      </c>
    </row>
    <row r="72" spans="2:9" ht="17.100000000000001" customHeight="1" x14ac:dyDescent="0.25">
      <c r="B72" s="43" t="s">
        <v>55</v>
      </c>
      <c r="C72" s="11" t="s">
        <v>7</v>
      </c>
      <c r="D72" s="79" t="s">
        <v>238</v>
      </c>
      <c r="E72" s="80"/>
      <c r="F72" s="81">
        <v>4.8499999999999996</v>
      </c>
      <c r="G72" s="82">
        <f t="shared" si="3"/>
        <v>0</v>
      </c>
      <c r="H72" s="83">
        <v>4.37</v>
      </c>
      <c r="I72" s="85">
        <f t="shared" si="4"/>
        <v>4.8507000000000007</v>
      </c>
    </row>
    <row r="73" spans="2:9" ht="17.100000000000001" customHeight="1" x14ac:dyDescent="0.25">
      <c r="B73" s="43" t="s">
        <v>55</v>
      </c>
      <c r="C73" s="11" t="s">
        <v>7</v>
      </c>
      <c r="D73" s="79" t="s">
        <v>238</v>
      </c>
      <c r="E73" s="80"/>
      <c r="F73" s="81">
        <v>4.8499999999999996</v>
      </c>
      <c r="G73" s="82">
        <f t="shared" si="3"/>
        <v>0</v>
      </c>
      <c r="H73" s="83">
        <v>4.37</v>
      </c>
      <c r="I73" s="85">
        <f t="shared" si="4"/>
        <v>4.8507000000000007</v>
      </c>
    </row>
    <row r="74" spans="2:9" ht="17.100000000000001" customHeight="1" x14ac:dyDescent="0.25">
      <c r="B74" s="43" t="s">
        <v>55</v>
      </c>
      <c r="C74" s="11" t="s">
        <v>7</v>
      </c>
      <c r="D74" s="79" t="s">
        <v>238</v>
      </c>
      <c r="E74" s="80"/>
      <c r="F74" s="81">
        <v>4.8499999999999996</v>
      </c>
      <c r="G74" s="82">
        <f t="shared" si="3"/>
        <v>0</v>
      </c>
      <c r="H74" s="83">
        <v>4.37</v>
      </c>
      <c r="I74" s="85">
        <f t="shared" si="4"/>
        <v>4.8507000000000007</v>
      </c>
    </row>
    <row r="75" spans="2:9" ht="17.100000000000001" customHeight="1" x14ac:dyDescent="0.25">
      <c r="B75" s="43" t="s">
        <v>55</v>
      </c>
      <c r="C75" s="11" t="s">
        <v>7</v>
      </c>
      <c r="D75" s="79" t="s">
        <v>238</v>
      </c>
      <c r="E75" s="80"/>
      <c r="F75" s="81">
        <v>4.8499999999999996</v>
      </c>
      <c r="G75" s="82">
        <f t="shared" si="3"/>
        <v>0</v>
      </c>
      <c r="H75" s="83">
        <v>4.37</v>
      </c>
      <c r="I75" s="85">
        <f t="shared" si="4"/>
        <v>4.8507000000000007</v>
      </c>
    </row>
    <row r="76" spans="2:9" ht="17.100000000000001" customHeight="1" x14ac:dyDescent="0.25">
      <c r="B76" s="43" t="s">
        <v>55</v>
      </c>
      <c r="C76" s="11" t="s">
        <v>7</v>
      </c>
      <c r="D76" s="79" t="s">
        <v>238</v>
      </c>
      <c r="E76" s="80"/>
      <c r="F76" s="81">
        <v>4.8499999999999996</v>
      </c>
      <c r="G76" s="82">
        <f t="shared" si="3"/>
        <v>0</v>
      </c>
      <c r="H76" s="83">
        <v>4.37</v>
      </c>
      <c r="I76" s="85">
        <f t="shared" si="4"/>
        <v>4.8507000000000007</v>
      </c>
    </row>
    <row r="77" spans="2:9" ht="17.100000000000001" customHeight="1" x14ac:dyDescent="0.25">
      <c r="B77" s="43" t="s">
        <v>55</v>
      </c>
      <c r="C77" s="11" t="s">
        <v>7</v>
      </c>
      <c r="D77" s="79" t="s">
        <v>238</v>
      </c>
      <c r="E77" s="80"/>
      <c r="F77" s="81">
        <v>4.8499999999999996</v>
      </c>
      <c r="G77" s="82">
        <f t="shared" si="3"/>
        <v>0</v>
      </c>
      <c r="H77" s="83">
        <v>4.37</v>
      </c>
      <c r="I77" s="85">
        <f t="shared" si="4"/>
        <v>4.8507000000000007</v>
      </c>
    </row>
    <row r="78" spans="2:9" ht="17.100000000000001" customHeight="1" x14ac:dyDescent="0.25">
      <c r="B78" s="43" t="s">
        <v>55</v>
      </c>
      <c r="C78" s="11" t="s">
        <v>7</v>
      </c>
      <c r="D78" s="79" t="s">
        <v>238</v>
      </c>
      <c r="E78" s="80"/>
      <c r="F78" s="81">
        <v>4.8499999999999996</v>
      </c>
      <c r="G78" s="82">
        <f t="shared" si="3"/>
        <v>0</v>
      </c>
      <c r="H78" s="83">
        <v>4.37</v>
      </c>
      <c r="I78" s="85">
        <f t="shared" si="4"/>
        <v>4.8507000000000007</v>
      </c>
    </row>
    <row r="79" spans="2:9" ht="17.100000000000001" customHeight="1" x14ac:dyDescent="0.25">
      <c r="B79" s="43" t="s">
        <v>55</v>
      </c>
      <c r="C79" s="11" t="s">
        <v>7</v>
      </c>
      <c r="D79" s="79" t="s">
        <v>238</v>
      </c>
      <c r="E79" s="80"/>
      <c r="F79" s="81">
        <v>4.8499999999999996</v>
      </c>
      <c r="G79" s="82">
        <f t="shared" si="3"/>
        <v>0</v>
      </c>
      <c r="H79" s="83">
        <v>4.37</v>
      </c>
      <c r="I79" s="85">
        <f t="shared" si="4"/>
        <v>4.8507000000000007</v>
      </c>
    </row>
    <row r="80" spans="2:9" ht="17.100000000000001" customHeight="1" x14ac:dyDescent="0.25">
      <c r="B80" s="43" t="s">
        <v>55</v>
      </c>
      <c r="C80" s="11" t="s">
        <v>7</v>
      </c>
      <c r="D80" s="79" t="s">
        <v>238</v>
      </c>
      <c r="E80" s="80"/>
      <c r="F80" s="81">
        <v>4.8499999999999996</v>
      </c>
      <c r="G80" s="82">
        <f t="shared" si="3"/>
        <v>0</v>
      </c>
      <c r="H80" s="83">
        <v>4.37</v>
      </c>
      <c r="I80" s="85">
        <f t="shared" si="4"/>
        <v>4.8507000000000007</v>
      </c>
    </row>
    <row r="81" spans="2:9" ht="17.100000000000001" customHeight="1" x14ac:dyDescent="0.25">
      <c r="B81" s="43" t="s">
        <v>55</v>
      </c>
      <c r="C81" s="11" t="s">
        <v>7</v>
      </c>
      <c r="D81" s="79" t="s">
        <v>238</v>
      </c>
      <c r="E81" s="80"/>
      <c r="F81" s="81">
        <v>4.8499999999999996</v>
      </c>
      <c r="G81" s="82">
        <f t="shared" si="3"/>
        <v>0</v>
      </c>
      <c r="H81" s="83">
        <v>4.37</v>
      </c>
      <c r="I81" s="85">
        <f t="shared" si="4"/>
        <v>4.8507000000000007</v>
      </c>
    </row>
    <row r="82" spans="2:9" ht="17.100000000000001" customHeight="1" x14ac:dyDescent="0.25">
      <c r="B82" s="43" t="s">
        <v>55</v>
      </c>
      <c r="C82" s="11" t="s">
        <v>7</v>
      </c>
      <c r="D82" s="79" t="s">
        <v>238</v>
      </c>
      <c r="E82" s="80"/>
      <c r="F82" s="81">
        <v>4.8499999999999996</v>
      </c>
      <c r="G82" s="82">
        <f t="shared" si="3"/>
        <v>0</v>
      </c>
      <c r="H82" s="83">
        <v>4.37</v>
      </c>
      <c r="I82" s="85">
        <f t="shared" si="4"/>
        <v>4.8507000000000007</v>
      </c>
    </row>
    <row r="83" spans="2:9" ht="17.100000000000001" customHeight="1" x14ac:dyDescent="0.25">
      <c r="B83" s="43" t="s">
        <v>55</v>
      </c>
      <c r="C83" s="11" t="s">
        <v>7</v>
      </c>
      <c r="D83" s="79" t="s">
        <v>238</v>
      </c>
      <c r="E83" s="80"/>
      <c r="F83" s="81">
        <v>4.8499999999999996</v>
      </c>
      <c r="G83" s="82">
        <f t="shared" si="3"/>
        <v>0</v>
      </c>
      <c r="H83" s="83">
        <v>4.37</v>
      </c>
      <c r="I83" s="85">
        <f t="shared" si="4"/>
        <v>4.8507000000000007</v>
      </c>
    </row>
    <row r="84" spans="2:9" ht="17.100000000000001" customHeight="1" x14ac:dyDescent="0.25">
      <c r="B84" s="43" t="s">
        <v>55</v>
      </c>
      <c r="C84" s="11" t="s">
        <v>7</v>
      </c>
      <c r="D84" s="79" t="s">
        <v>238</v>
      </c>
      <c r="E84" s="80"/>
      <c r="F84" s="81">
        <v>4.8499999999999996</v>
      </c>
      <c r="G84" s="82">
        <f t="shared" si="3"/>
        <v>0</v>
      </c>
      <c r="H84" s="83">
        <v>4.37</v>
      </c>
      <c r="I84" s="85">
        <f t="shared" si="4"/>
        <v>4.8507000000000007</v>
      </c>
    </row>
    <row r="85" spans="2:9" ht="17.100000000000001" customHeight="1" x14ac:dyDescent="0.25">
      <c r="B85" s="41"/>
      <c r="C85" s="7"/>
      <c r="D85" s="34" t="s">
        <v>65</v>
      </c>
      <c r="E85" s="7"/>
      <c r="F85" s="8"/>
      <c r="G85" s="50"/>
      <c r="H85" s="9"/>
      <c r="I85" s="9"/>
    </row>
    <row r="86" spans="2:9" ht="17.100000000000001" customHeight="1" x14ac:dyDescent="0.25">
      <c r="B86" s="43">
        <v>9001</v>
      </c>
      <c r="C86" s="11" t="s">
        <v>7</v>
      </c>
      <c r="D86" s="79" t="s">
        <v>67</v>
      </c>
      <c r="E86" s="80"/>
      <c r="F86" s="81">
        <v>0.89</v>
      </c>
      <c r="G86" s="82">
        <f t="shared" ref="G86:G87" si="5">E86*F86</f>
        <v>0</v>
      </c>
      <c r="H86" s="83">
        <v>0.8</v>
      </c>
      <c r="I86" s="85">
        <f t="shared" ref="I86:I87" si="6">H86*1.11</f>
        <v>0.88800000000000012</v>
      </c>
    </row>
    <row r="87" spans="2:9" ht="17.100000000000001" customHeight="1" x14ac:dyDescent="0.25">
      <c r="B87" s="43">
        <v>9020</v>
      </c>
      <c r="C87" s="11" t="s">
        <v>7</v>
      </c>
      <c r="D87" s="79" t="s">
        <v>66</v>
      </c>
      <c r="E87" s="80"/>
      <c r="F87" s="81">
        <v>11.1</v>
      </c>
      <c r="G87" s="82">
        <f t="shared" si="5"/>
        <v>0</v>
      </c>
      <c r="H87" s="83">
        <v>10</v>
      </c>
      <c r="I87" s="85">
        <f t="shared" si="6"/>
        <v>11.100000000000001</v>
      </c>
    </row>
    <row r="88" spans="2:9" ht="17.100000000000001" customHeight="1" x14ac:dyDescent="0.25">
      <c r="B88" s="43">
        <v>9130</v>
      </c>
      <c r="C88" s="11" t="s">
        <v>7</v>
      </c>
      <c r="D88" s="79" t="s">
        <v>102</v>
      </c>
      <c r="E88" s="80"/>
      <c r="F88" s="81">
        <v>6.27</v>
      </c>
      <c r="G88" s="82">
        <v>0</v>
      </c>
      <c r="H88" s="83">
        <v>5.65</v>
      </c>
      <c r="I88" s="85">
        <v>6.2715000000000005</v>
      </c>
    </row>
    <row r="89" spans="2:9" s="3" customFormat="1" ht="17.100000000000001" customHeight="1" x14ac:dyDescent="0.25">
      <c r="B89" s="43">
        <v>9425</v>
      </c>
      <c r="C89" s="11" t="s">
        <v>7</v>
      </c>
      <c r="D89" s="86" t="s">
        <v>18</v>
      </c>
      <c r="E89" s="80"/>
      <c r="F89" s="81">
        <v>22.2</v>
      </c>
      <c r="G89" s="82">
        <v>0</v>
      </c>
      <c r="H89" s="83">
        <v>20</v>
      </c>
      <c r="I89" s="85">
        <v>22.200000000000003</v>
      </c>
    </row>
    <row r="90" spans="2:9" ht="17.100000000000001" customHeight="1" x14ac:dyDescent="0.25">
      <c r="B90" s="51"/>
      <c r="C90" s="20"/>
      <c r="D90" s="21" t="s">
        <v>361</v>
      </c>
      <c r="E90" s="20"/>
      <c r="F90" s="22"/>
      <c r="G90" s="52"/>
      <c r="H90" s="9"/>
      <c r="I90" s="9"/>
    </row>
    <row r="91" spans="2:9" ht="17.100000000000001" customHeight="1" x14ac:dyDescent="0.25">
      <c r="B91" s="43">
        <v>2109</v>
      </c>
      <c r="C91" s="11" t="s">
        <v>7</v>
      </c>
      <c r="D91" s="79" t="s">
        <v>130</v>
      </c>
      <c r="E91" s="80"/>
      <c r="F91" s="81">
        <v>2.78</v>
      </c>
      <c r="G91" s="82">
        <f t="shared" ref="G91:G100" si="7">E91*F91</f>
        <v>0</v>
      </c>
      <c r="H91" s="83">
        <v>2.5</v>
      </c>
      <c r="I91" s="85">
        <f t="shared" ref="I91:I100" si="8">H91*1.11</f>
        <v>2.7750000000000004</v>
      </c>
    </row>
    <row r="92" spans="2:9" ht="17.100000000000001" customHeight="1" x14ac:dyDescent="0.25">
      <c r="B92" s="43">
        <v>2110</v>
      </c>
      <c r="C92" s="11" t="s">
        <v>7</v>
      </c>
      <c r="D92" s="79" t="s">
        <v>131</v>
      </c>
      <c r="E92" s="80"/>
      <c r="F92" s="81">
        <v>2.78</v>
      </c>
      <c r="G92" s="82">
        <f t="shared" si="7"/>
        <v>0</v>
      </c>
      <c r="H92" s="83">
        <v>2.5</v>
      </c>
      <c r="I92" s="85">
        <f t="shared" si="8"/>
        <v>2.7750000000000004</v>
      </c>
    </row>
    <row r="93" spans="2:9" ht="17.100000000000001" customHeight="1" x14ac:dyDescent="0.25">
      <c r="B93" s="43">
        <v>2111</v>
      </c>
      <c r="C93" s="11" t="s">
        <v>7</v>
      </c>
      <c r="D93" s="79" t="s">
        <v>132</v>
      </c>
      <c r="E93" s="80"/>
      <c r="F93" s="81">
        <v>9.5500000000000007</v>
      </c>
      <c r="G93" s="82">
        <f t="shared" si="7"/>
        <v>0</v>
      </c>
      <c r="H93" s="83">
        <v>8.6</v>
      </c>
      <c r="I93" s="85">
        <f t="shared" si="8"/>
        <v>9.5460000000000012</v>
      </c>
    </row>
    <row r="94" spans="2:9" ht="17.100000000000001" customHeight="1" x14ac:dyDescent="0.25">
      <c r="B94" s="43">
        <v>2113</v>
      </c>
      <c r="C94" s="11" t="s">
        <v>7</v>
      </c>
      <c r="D94" s="79" t="s">
        <v>133</v>
      </c>
      <c r="E94" s="80"/>
      <c r="F94" s="81">
        <v>3.77</v>
      </c>
      <c r="G94" s="82">
        <f t="shared" si="7"/>
        <v>0</v>
      </c>
      <c r="H94" s="83">
        <v>3.4</v>
      </c>
      <c r="I94" s="85">
        <f t="shared" si="8"/>
        <v>3.774</v>
      </c>
    </row>
    <row r="95" spans="2:9" ht="17.100000000000001" customHeight="1" x14ac:dyDescent="0.25">
      <c r="B95" s="43">
        <v>2202</v>
      </c>
      <c r="C95" s="11" t="s">
        <v>7</v>
      </c>
      <c r="D95" s="79" t="s">
        <v>139</v>
      </c>
      <c r="E95" s="80"/>
      <c r="F95" s="81">
        <v>0.32</v>
      </c>
      <c r="G95" s="82">
        <f t="shared" si="7"/>
        <v>0</v>
      </c>
      <c r="H95" s="83">
        <v>0.28999999999999998</v>
      </c>
      <c r="I95" s="85">
        <f t="shared" si="8"/>
        <v>0.32190000000000002</v>
      </c>
    </row>
    <row r="96" spans="2:9" ht="17.100000000000001" customHeight="1" x14ac:dyDescent="0.25">
      <c r="B96" s="43">
        <v>2203</v>
      </c>
      <c r="C96" s="11" t="s">
        <v>7</v>
      </c>
      <c r="D96" s="79" t="s">
        <v>140</v>
      </c>
      <c r="E96" s="80"/>
      <c r="F96" s="81">
        <v>0.32</v>
      </c>
      <c r="G96" s="82">
        <f t="shared" si="7"/>
        <v>0</v>
      </c>
      <c r="H96" s="83">
        <v>0.28999999999999998</v>
      </c>
      <c r="I96" s="85">
        <f t="shared" si="8"/>
        <v>0.32190000000000002</v>
      </c>
    </row>
    <row r="97" spans="2:9" ht="17.100000000000001" customHeight="1" x14ac:dyDescent="0.25">
      <c r="B97" s="43">
        <v>2204</v>
      </c>
      <c r="C97" s="11" t="s">
        <v>7</v>
      </c>
      <c r="D97" s="79" t="s">
        <v>141</v>
      </c>
      <c r="E97" s="80"/>
      <c r="F97" s="81">
        <v>0.32</v>
      </c>
      <c r="G97" s="82">
        <f t="shared" si="7"/>
        <v>0</v>
      </c>
      <c r="H97" s="83">
        <v>0.28999999999999998</v>
      </c>
      <c r="I97" s="85">
        <f t="shared" si="8"/>
        <v>0.32190000000000002</v>
      </c>
    </row>
    <row r="98" spans="2:9" ht="17.100000000000001" customHeight="1" x14ac:dyDescent="0.25">
      <c r="B98" s="43">
        <v>2205</v>
      </c>
      <c r="C98" s="11" t="s">
        <v>7</v>
      </c>
      <c r="D98" s="79" t="s">
        <v>142</v>
      </c>
      <c r="E98" s="80"/>
      <c r="F98" s="81">
        <v>0.42</v>
      </c>
      <c r="G98" s="82">
        <f t="shared" si="7"/>
        <v>0</v>
      </c>
      <c r="H98" s="83">
        <v>0.38</v>
      </c>
      <c r="I98" s="85">
        <f t="shared" si="8"/>
        <v>0.42180000000000006</v>
      </c>
    </row>
    <row r="99" spans="2:9" ht="17.100000000000001" customHeight="1" x14ac:dyDescent="0.25">
      <c r="B99" s="43">
        <v>2206</v>
      </c>
      <c r="C99" s="11" t="s">
        <v>7</v>
      </c>
      <c r="D99" s="79" t="s">
        <v>143</v>
      </c>
      <c r="E99" s="80"/>
      <c r="F99" s="81">
        <v>0.42</v>
      </c>
      <c r="G99" s="82">
        <f t="shared" si="7"/>
        <v>0</v>
      </c>
      <c r="H99" s="83">
        <v>0.38</v>
      </c>
      <c r="I99" s="85">
        <f t="shared" si="8"/>
        <v>0.42180000000000006</v>
      </c>
    </row>
    <row r="100" spans="2:9" ht="17.100000000000001" customHeight="1" x14ac:dyDescent="0.25">
      <c r="B100" s="43">
        <v>2306</v>
      </c>
      <c r="C100" s="11" t="s">
        <v>7</v>
      </c>
      <c r="D100" s="79" t="s">
        <v>148</v>
      </c>
      <c r="E100" s="80"/>
      <c r="F100" s="81">
        <v>0.41</v>
      </c>
      <c r="G100" s="82">
        <f t="shared" si="7"/>
        <v>0</v>
      </c>
      <c r="H100" s="83">
        <v>0.37</v>
      </c>
      <c r="I100" s="85">
        <f t="shared" si="8"/>
        <v>0.41070000000000001</v>
      </c>
    </row>
    <row r="101" spans="2:9" ht="17.100000000000001" customHeight="1" x14ac:dyDescent="0.25">
      <c r="B101" s="43"/>
      <c r="C101" s="11"/>
      <c r="D101" s="12"/>
      <c r="E101" s="11"/>
      <c r="F101" s="13"/>
      <c r="G101" s="44">
        <f t="shared" ref="G89:G102" si="9">E101*F101</f>
        <v>0</v>
      </c>
      <c r="H101" s="14"/>
      <c r="I101" s="16">
        <f t="shared" ref="I95:I118" si="10">H101*1.11</f>
        <v>0</v>
      </c>
    </row>
    <row r="102" spans="2:9" ht="17.100000000000001" customHeight="1" x14ac:dyDescent="0.25">
      <c r="B102" s="43"/>
      <c r="C102" s="11"/>
      <c r="D102" s="12"/>
      <c r="E102" s="11"/>
      <c r="F102" s="13"/>
      <c r="G102" s="44">
        <f t="shared" si="9"/>
        <v>0</v>
      </c>
      <c r="H102" s="14"/>
      <c r="I102" s="16">
        <f t="shared" si="10"/>
        <v>0</v>
      </c>
    </row>
    <row r="103" spans="2:9" ht="18" customHeight="1" x14ac:dyDescent="0.25">
      <c r="B103" s="141"/>
      <c r="C103" s="142"/>
      <c r="D103" s="142"/>
      <c r="E103" s="115" t="s">
        <v>236</v>
      </c>
      <c r="F103" s="115"/>
      <c r="G103" s="53">
        <f>SUM(G59:G102)</f>
        <v>0</v>
      </c>
      <c r="H103" s="14"/>
      <c r="I103" s="16"/>
    </row>
    <row r="104" spans="2:9" ht="18" customHeight="1" thickBot="1" x14ac:dyDescent="0.3">
      <c r="B104" s="139" t="s">
        <v>332</v>
      </c>
      <c r="C104" s="140"/>
      <c r="D104" s="140"/>
      <c r="E104" s="106" t="s">
        <v>234</v>
      </c>
      <c r="F104" s="106"/>
      <c r="G104" s="56">
        <f>G55</f>
        <v>0</v>
      </c>
      <c r="H104" s="14"/>
      <c r="I104" s="16">
        <f t="shared" si="10"/>
        <v>0</v>
      </c>
    </row>
    <row r="105" spans="2:9" ht="30" customHeight="1" thickBot="1" x14ac:dyDescent="0.3">
      <c r="B105" s="107" t="s">
        <v>333</v>
      </c>
      <c r="C105" s="108"/>
      <c r="D105" s="108"/>
      <c r="E105" s="109" t="s">
        <v>242</v>
      </c>
      <c r="F105" s="109"/>
      <c r="G105" s="49">
        <f>SUM(G55+G103)</f>
        <v>0</v>
      </c>
      <c r="H105" s="14"/>
      <c r="I105" s="16">
        <f t="shared" si="10"/>
        <v>0</v>
      </c>
    </row>
    <row r="106" spans="2:9" ht="24.95" customHeight="1" x14ac:dyDescent="0.25">
      <c r="B106" s="135" t="s">
        <v>336</v>
      </c>
      <c r="C106" s="136"/>
      <c r="D106" s="136"/>
      <c r="E106" s="112"/>
      <c r="F106" s="112"/>
      <c r="G106" s="57"/>
      <c r="H106" s="14"/>
      <c r="I106" s="16">
        <f t="shared" si="10"/>
        <v>0</v>
      </c>
    </row>
    <row r="107" spans="2:9" ht="20.100000000000001" customHeight="1" x14ac:dyDescent="0.25">
      <c r="B107" s="137" t="s">
        <v>334</v>
      </c>
      <c r="C107" s="138"/>
      <c r="D107" s="138"/>
      <c r="E107" s="114"/>
      <c r="F107" s="114"/>
      <c r="G107" s="54"/>
      <c r="H107" s="14"/>
      <c r="I107" s="16">
        <f t="shared" si="10"/>
        <v>0</v>
      </c>
    </row>
    <row r="108" spans="2:9" ht="30" customHeight="1" thickBot="1" x14ac:dyDescent="0.3">
      <c r="B108" s="102" t="s">
        <v>335</v>
      </c>
      <c r="C108" s="103"/>
      <c r="D108" s="103"/>
      <c r="E108" s="101"/>
      <c r="F108" s="101"/>
      <c r="G108" s="55"/>
      <c r="H108" s="14"/>
      <c r="I108" s="16">
        <f t="shared" si="10"/>
        <v>0</v>
      </c>
    </row>
    <row r="109" spans="2:9" ht="15" customHeight="1" x14ac:dyDescent="0.25">
      <c r="B109" s="100"/>
      <c r="C109" s="100"/>
      <c r="D109" s="100"/>
      <c r="E109" s="100"/>
      <c r="F109" s="100"/>
      <c r="G109" s="100"/>
      <c r="H109" s="14"/>
      <c r="I109" s="16">
        <f t="shared" si="10"/>
        <v>0</v>
      </c>
    </row>
    <row r="110" spans="2:9" ht="15" customHeight="1" x14ac:dyDescent="0.25">
      <c r="B110" s="19"/>
      <c r="C110" s="19"/>
      <c r="D110" s="19"/>
      <c r="E110" s="19"/>
      <c r="F110" s="19"/>
      <c r="G110" s="19"/>
      <c r="H110" s="14"/>
      <c r="I110" s="16">
        <f t="shared" si="10"/>
        <v>0</v>
      </c>
    </row>
    <row r="111" spans="2:9" ht="15" customHeight="1" x14ac:dyDescent="0.25">
      <c r="B111" s="19"/>
      <c r="C111" s="19"/>
      <c r="D111" s="19"/>
      <c r="E111" s="19"/>
      <c r="F111" s="19"/>
      <c r="G111" s="19"/>
      <c r="H111" s="14"/>
      <c r="I111" s="16">
        <f t="shared" si="10"/>
        <v>0</v>
      </c>
    </row>
    <row r="112" spans="2:9" ht="15" customHeight="1" x14ac:dyDescent="0.25">
      <c r="B112" s="19"/>
      <c r="C112" s="19"/>
      <c r="D112" s="19"/>
      <c r="E112" s="19"/>
      <c r="F112" s="19"/>
      <c r="G112" s="19"/>
      <c r="H112" s="14"/>
      <c r="I112" s="16">
        <f t="shared" si="10"/>
        <v>0</v>
      </c>
    </row>
    <row r="113" spans="2:9" ht="15" customHeight="1" x14ac:dyDescent="0.25">
      <c r="B113" s="19"/>
      <c r="C113" s="19"/>
      <c r="D113" s="19"/>
      <c r="E113" s="19"/>
      <c r="F113" s="19"/>
      <c r="G113" s="19"/>
      <c r="H113" s="14"/>
      <c r="I113" s="16">
        <f t="shared" si="10"/>
        <v>0</v>
      </c>
    </row>
    <row r="114" spans="2:9" ht="15" customHeight="1" x14ac:dyDescent="0.25">
      <c r="B114" s="19"/>
      <c r="C114" s="19"/>
      <c r="D114" s="19"/>
      <c r="E114" s="19"/>
      <c r="F114" s="19"/>
      <c r="G114" s="19"/>
      <c r="H114" s="14"/>
      <c r="I114" s="16">
        <f t="shared" si="10"/>
        <v>0</v>
      </c>
    </row>
    <row r="115" spans="2:9" ht="15" customHeight="1" x14ac:dyDescent="0.25">
      <c r="B115" s="19"/>
      <c r="C115" s="19"/>
      <c r="D115" s="19"/>
      <c r="E115" s="19"/>
      <c r="F115" s="19"/>
      <c r="G115" s="19"/>
      <c r="H115" s="14"/>
      <c r="I115" s="16">
        <f t="shared" si="10"/>
        <v>0</v>
      </c>
    </row>
    <row r="116" spans="2:9" ht="15" customHeight="1" x14ac:dyDescent="0.25">
      <c r="B116" s="19"/>
      <c r="C116" s="19"/>
      <c r="D116" s="19"/>
      <c r="E116" s="19"/>
      <c r="F116" s="19"/>
      <c r="G116" s="19"/>
      <c r="H116" s="14"/>
      <c r="I116" s="16">
        <f t="shared" si="10"/>
        <v>0</v>
      </c>
    </row>
    <row r="117" spans="2:9" ht="15" customHeight="1" x14ac:dyDescent="0.25">
      <c r="B117" s="19"/>
      <c r="C117" s="19"/>
      <c r="D117" s="19"/>
      <c r="E117" s="19"/>
      <c r="F117" s="19"/>
      <c r="G117" s="19"/>
      <c r="H117" s="14"/>
      <c r="I117" s="16">
        <f t="shared" si="10"/>
        <v>0</v>
      </c>
    </row>
    <row r="118" spans="2:9" ht="15" customHeight="1" x14ac:dyDescent="0.25">
      <c r="B118" s="19"/>
      <c r="C118" s="19"/>
      <c r="D118" s="19"/>
      <c r="E118" s="19"/>
      <c r="F118" s="19"/>
      <c r="G118" s="19"/>
      <c r="H118" s="14"/>
      <c r="I118" s="16">
        <f t="shared" si="10"/>
        <v>0</v>
      </c>
    </row>
    <row r="119" spans="2:9" ht="15.75" x14ac:dyDescent="0.25">
      <c r="B119" s="19"/>
      <c r="C119" s="19"/>
      <c r="D119" s="19"/>
      <c r="E119" s="19"/>
      <c r="F119" s="19"/>
      <c r="G119" s="19"/>
      <c r="H119" s="19"/>
      <c r="I119" s="19"/>
    </row>
    <row r="120" spans="2:9" ht="15.75" x14ac:dyDescent="0.25">
      <c r="B120" s="19"/>
      <c r="C120" s="19"/>
      <c r="D120" s="19"/>
      <c r="E120" s="19"/>
      <c r="F120" s="19"/>
      <c r="G120" s="19"/>
      <c r="H120" s="19"/>
      <c r="I120" s="19"/>
    </row>
    <row r="121" spans="2:9" ht="15.75" x14ac:dyDescent="0.25">
      <c r="B121" s="19"/>
      <c r="C121" s="19"/>
      <c r="D121" s="19"/>
      <c r="E121" s="19"/>
      <c r="F121" s="19"/>
      <c r="G121" s="19"/>
      <c r="H121" s="19"/>
      <c r="I121" s="19"/>
    </row>
    <row r="122" spans="2:9" ht="15.75" x14ac:dyDescent="0.25">
      <c r="B122" s="19"/>
      <c r="C122" s="19"/>
      <c r="D122" s="19"/>
      <c r="E122" s="19"/>
      <c r="F122" s="19"/>
      <c r="G122" s="19"/>
      <c r="H122" s="19"/>
      <c r="I122" s="19"/>
    </row>
    <row r="123" spans="2:9" ht="15.75" x14ac:dyDescent="0.25">
      <c r="B123" s="19"/>
      <c r="C123" s="19"/>
      <c r="D123" s="19"/>
      <c r="E123" s="19"/>
      <c r="F123" s="19"/>
      <c r="G123" s="19"/>
      <c r="H123" s="19"/>
      <c r="I123" s="19"/>
    </row>
    <row r="124" spans="2:9" ht="15.75" x14ac:dyDescent="0.25">
      <c r="B124" s="19"/>
      <c r="C124" s="19"/>
      <c r="D124" s="19"/>
      <c r="E124" s="19"/>
      <c r="F124" s="19"/>
      <c r="G124" s="19"/>
      <c r="H124" s="19"/>
      <c r="I124" s="19"/>
    </row>
    <row r="125" spans="2:9" ht="15.75" x14ac:dyDescent="0.25">
      <c r="B125" s="19"/>
      <c r="C125" s="19"/>
      <c r="D125" s="19"/>
      <c r="E125" s="19"/>
      <c r="F125" s="19"/>
      <c r="G125" s="19"/>
      <c r="H125" s="19"/>
      <c r="I125" s="19"/>
    </row>
    <row r="126" spans="2:9" ht="15.75" x14ac:dyDescent="0.25">
      <c r="B126" s="19"/>
      <c r="C126" s="19"/>
      <c r="D126" s="19"/>
      <c r="E126" s="19"/>
      <c r="F126" s="19"/>
      <c r="G126" s="19"/>
      <c r="H126" s="19"/>
      <c r="I126" s="19"/>
    </row>
    <row r="127" spans="2:9" ht="15.75" x14ac:dyDescent="0.25">
      <c r="B127" s="19"/>
      <c r="C127" s="19"/>
      <c r="D127" s="19"/>
      <c r="E127" s="19"/>
      <c r="F127" s="19"/>
      <c r="G127" s="19"/>
      <c r="H127" s="19"/>
      <c r="I127" s="19"/>
    </row>
    <row r="128" spans="2:9" ht="15.75" x14ac:dyDescent="0.25">
      <c r="B128" s="19"/>
      <c r="C128" s="19"/>
      <c r="D128" s="19"/>
      <c r="E128" s="19"/>
      <c r="F128" s="19"/>
      <c r="G128" s="19"/>
      <c r="H128" s="19"/>
      <c r="I128" s="19"/>
    </row>
    <row r="129" spans="2:9" ht="15.75" x14ac:dyDescent="0.25">
      <c r="B129" s="19"/>
      <c r="C129" s="19"/>
      <c r="D129" s="19"/>
      <c r="E129" s="19"/>
      <c r="F129" s="19"/>
      <c r="G129" s="19"/>
      <c r="H129" s="19"/>
      <c r="I129" s="19"/>
    </row>
    <row r="130" spans="2:9" ht="15.75" x14ac:dyDescent="0.25">
      <c r="B130" s="19"/>
      <c r="C130" s="19"/>
      <c r="D130" s="19"/>
      <c r="E130" s="19"/>
      <c r="F130" s="19"/>
      <c r="G130" s="19"/>
      <c r="H130" s="19"/>
      <c r="I130" s="19"/>
    </row>
    <row r="131" spans="2:9" ht="15.75" x14ac:dyDescent="0.25">
      <c r="B131" s="19"/>
      <c r="C131" s="19"/>
      <c r="D131" s="19"/>
      <c r="E131" s="19"/>
      <c r="F131" s="19"/>
      <c r="G131" s="19"/>
      <c r="H131" s="19"/>
      <c r="I131" s="19"/>
    </row>
    <row r="132" spans="2:9" ht="15.75" x14ac:dyDescent="0.25">
      <c r="B132" s="19"/>
      <c r="C132" s="19"/>
      <c r="D132" s="19"/>
      <c r="E132" s="19"/>
      <c r="F132" s="19"/>
      <c r="G132" s="19"/>
      <c r="H132" s="19"/>
      <c r="I132" s="19"/>
    </row>
    <row r="133" spans="2:9" ht="15.75" x14ac:dyDescent="0.25">
      <c r="B133" s="19"/>
      <c r="C133" s="19"/>
      <c r="D133" s="19"/>
      <c r="E133" s="19"/>
      <c r="F133" s="19"/>
      <c r="G133" s="19"/>
      <c r="H133" s="19"/>
      <c r="I133" s="19"/>
    </row>
    <row r="134" spans="2:9" ht="15.75" x14ac:dyDescent="0.25">
      <c r="B134" s="19"/>
      <c r="C134" s="19"/>
      <c r="D134" s="19"/>
      <c r="E134" s="19"/>
      <c r="F134" s="19"/>
      <c r="G134" s="19"/>
      <c r="H134" s="19"/>
      <c r="I134" s="19"/>
    </row>
    <row r="135" spans="2:9" ht="15.75" x14ac:dyDescent="0.25">
      <c r="B135" s="19"/>
      <c r="C135" s="19"/>
      <c r="D135" s="19"/>
      <c r="E135" s="19"/>
      <c r="F135" s="19"/>
      <c r="G135" s="19"/>
      <c r="H135" s="19"/>
      <c r="I135" s="19"/>
    </row>
    <row r="136" spans="2:9" ht="15.75" x14ac:dyDescent="0.25">
      <c r="B136" s="19"/>
      <c r="C136" s="19"/>
      <c r="D136" s="19"/>
      <c r="E136" s="19"/>
      <c r="F136" s="19"/>
      <c r="G136" s="19"/>
      <c r="H136" s="19"/>
      <c r="I136" s="19"/>
    </row>
    <row r="137" spans="2:9" ht="15.75" x14ac:dyDescent="0.25">
      <c r="B137" s="19"/>
      <c r="C137" s="19"/>
      <c r="D137" s="19"/>
      <c r="E137" s="19"/>
      <c r="F137" s="19"/>
      <c r="G137" s="19"/>
      <c r="H137" s="19"/>
      <c r="I137" s="19"/>
    </row>
    <row r="138" spans="2:9" ht="15.75" x14ac:dyDescent="0.25">
      <c r="B138" s="19"/>
      <c r="C138" s="19"/>
      <c r="D138" s="19"/>
      <c r="E138" s="19"/>
      <c r="F138" s="19"/>
      <c r="G138" s="19"/>
      <c r="H138" s="19"/>
      <c r="I138" s="19"/>
    </row>
    <row r="139" spans="2:9" ht="15.75" x14ac:dyDescent="0.25">
      <c r="B139" s="19"/>
      <c r="C139" s="19"/>
      <c r="D139" s="19"/>
      <c r="E139" s="19"/>
      <c r="F139" s="19"/>
      <c r="G139" s="19"/>
      <c r="H139" s="19"/>
      <c r="I139" s="19"/>
    </row>
    <row r="140" spans="2:9" ht="15.75" x14ac:dyDescent="0.25">
      <c r="B140" s="19"/>
      <c r="C140" s="19"/>
      <c r="D140" s="19"/>
      <c r="E140" s="19"/>
      <c r="F140" s="19"/>
      <c r="G140" s="19"/>
      <c r="H140" s="19"/>
      <c r="I140" s="19"/>
    </row>
    <row r="141" spans="2:9" ht="15.75" x14ac:dyDescent="0.25">
      <c r="B141" s="19"/>
      <c r="C141" s="19"/>
      <c r="D141" s="19"/>
      <c r="E141" s="19"/>
      <c r="F141" s="19"/>
      <c r="G141" s="19"/>
      <c r="H141" s="19"/>
      <c r="I141" s="19"/>
    </row>
  </sheetData>
  <mergeCells count="22">
    <mergeCell ref="E103:F103"/>
    <mergeCell ref="B1:G1"/>
    <mergeCell ref="B2:E2"/>
    <mergeCell ref="F2:G2"/>
    <mergeCell ref="B3:E3"/>
    <mergeCell ref="F3:G3"/>
    <mergeCell ref="B109:G109"/>
    <mergeCell ref="B108:D108"/>
    <mergeCell ref="E108:F108"/>
    <mergeCell ref="B55:D55"/>
    <mergeCell ref="E55:F55"/>
    <mergeCell ref="B56:E56"/>
    <mergeCell ref="F56:G56"/>
    <mergeCell ref="B105:D105"/>
    <mergeCell ref="E105:F105"/>
    <mergeCell ref="B106:D106"/>
    <mergeCell ref="E106:F106"/>
    <mergeCell ref="B107:D107"/>
    <mergeCell ref="E107:F107"/>
    <mergeCell ref="B104:D104"/>
    <mergeCell ref="E104:F104"/>
    <mergeCell ref="B103:D103"/>
  </mergeCells>
  <hyperlinks>
    <hyperlink ref="B107" r:id="rId1" display="https://cart-us.na.org/" xr:uid="{C0C3DAEC-AB12-4D90-BBE0-F0C8646AA234}"/>
    <hyperlink ref="B108" r:id="rId2" display="https://svgna.org/" xr:uid="{90DA83A1-51A7-40AF-98DA-333144415F17}"/>
  </hyperlinks>
  <printOptions horizontalCentered="1" verticalCentered="1"/>
  <pageMargins left="0.25" right="0.25" top="0.25" bottom="0.25" header="0.05" footer="0.05"/>
  <pageSetup scale="7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8FD7-D40F-4B61-B848-70C1D11918EE}">
  <dimension ref="B1:L153"/>
  <sheetViews>
    <sheetView topLeftCell="A92" zoomScaleNormal="100" workbookViewId="0">
      <selection activeCell="B121" sqref="B121:G121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</cols>
  <sheetData>
    <row r="1" spans="2:11" ht="20.100000000000001" customHeight="1" thickBot="1" x14ac:dyDescent="0.3">
      <c r="B1" s="154" t="s">
        <v>243</v>
      </c>
      <c r="C1" s="155"/>
      <c r="D1" s="155"/>
      <c r="E1" s="155"/>
      <c r="F1" s="155"/>
      <c r="G1" s="156"/>
      <c r="H1" s="2"/>
      <c r="I1" s="2"/>
      <c r="J1" s="2"/>
      <c r="K1" s="2"/>
    </row>
    <row r="2" spans="2:11" ht="20.100000000000001" customHeight="1" x14ac:dyDescent="0.25">
      <c r="B2" s="146" t="s">
        <v>10</v>
      </c>
      <c r="C2" s="147"/>
      <c r="D2" s="147"/>
      <c r="E2" s="148"/>
      <c r="F2" s="149" t="s">
        <v>2</v>
      </c>
      <c r="G2" s="150"/>
      <c r="H2" s="2"/>
      <c r="I2" s="2"/>
      <c r="J2" s="2"/>
      <c r="K2" s="2"/>
    </row>
    <row r="3" spans="2:11" ht="20.100000000000001" customHeight="1" x14ac:dyDescent="0.25">
      <c r="B3" s="129" t="s">
        <v>1</v>
      </c>
      <c r="C3" s="130"/>
      <c r="D3" s="130"/>
      <c r="E3" s="131"/>
      <c r="F3" s="132" t="s">
        <v>5</v>
      </c>
      <c r="G3" s="133"/>
      <c r="H3" s="2"/>
      <c r="I3" s="2"/>
      <c r="J3" s="1"/>
      <c r="K3" s="1"/>
    </row>
    <row r="4" spans="2:11" ht="30" customHeight="1" x14ac:dyDescent="0.25">
      <c r="B4" s="39" t="s">
        <v>3</v>
      </c>
      <c r="C4" s="5" t="s">
        <v>6</v>
      </c>
      <c r="D4" s="4" t="s">
        <v>0</v>
      </c>
      <c r="E4" s="5" t="s">
        <v>29</v>
      </c>
      <c r="F4" s="4" t="s">
        <v>4</v>
      </c>
      <c r="G4" s="40" t="s">
        <v>44</v>
      </c>
      <c r="H4" s="38" t="s">
        <v>8</v>
      </c>
      <c r="I4" s="6" t="s">
        <v>9</v>
      </c>
    </row>
    <row r="5" spans="2:11" ht="15.75" customHeight="1" x14ac:dyDescent="0.25">
      <c r="B5" s="41"/>
      <c r="C5" s="7"/>
      <c r="D5" s="34" t="s">
        <v>19</v>
      </c>
      <c r="E5" s="7"/>
      <c r="F5" s="8"/>
      <c r="G5" s="42"/>
      <c r="H5" s="9"/>
      <c r="I5" s="10"/>
    </row>
    <row r="6" spans="2:11" ht="15.75" customHeight="1" x14ac:dyDescent="0.25">
      <c r="B6" s="43" t="s">
        <v>245</v>
      </c>
      <c r="C6" s="11" t="s">
        <v>7</v>
      </c>
      <c r="D6" s="79" t="s">
        <v>161</v>
      </c>
      <c r="E6" s="80"/>
      <c r="F6" s="81">
        <v>17.37</v>
      </c>
      <c r="G6" s="82">
        <f t="shared" ref="G6" si="0">E6*F6</f>
        <v>0</v>
      </c>
      <c r="H6" s="83">
        <v>15.65</v>
      </c>
      <c r="I6" s="84">
        <f t="shared" ref="I6:I16" si="1">H6*1.11</f>
        <v>17.371500000000001</v>
      </c>
    </row>
    <row r="7" spans="2:11" ht="15.75" customHeight="1" x14ac:dyDescent="0.25">
      <c r="B7" s="43" t="s">
        <v>244</v>
      </c>
      <c r="C7" s="28" t="s">
        <v>28</v>
      </c>
      <c r="D7" s="79" t="s">
        <v>159</v>
      </c>
      <c r="E7" s="80"/>
      <c r="F7" s="81">
        <v>17.37</v>
      </c>
      <c r="G7" s="82">
        <f t="shared" ref="G7" si="2">E7*F7</f>
        <v>0</v>
      </c>
      <c r="H7" s="83">
        <v>15.65</v>
      </c>
      <c r="I7" s="84">
        <f t="shared" si="1"/>
        <v>17.371500000000001</v>
      </c>
    </row>
    <row r="8" spans="2:11" ht="15.75" customHeight="1" x14ac:dyDescent="0.25">
      <c r="B8" s="43" t="s">
        <v>246</v>
      </c>
      <c r="C8" s="11" t="s">
        <v>7</v>
      </c>
      <c r="D8" s="79" t="s">
        <v>164</v>
      </c>
      <c r="E8" s="80"/>
      <c r="F8" s="81">
        <v>16.59</v>
      </c>
      <c r="G8" s="82">
        <f t="shared" ref="G8:G16" si="3">E8*F8</f>
        <v>0</v>
      </c>
      <c r="H8" s="83">
        <v>14.95</v>
      </c>
      <c r="I8" s="84">
        <f t="shared" si="1"/>
        <v>16.5945</v>
      </c>
    </row>
    <row r="9" spans="2:11" ht="15.75" customHeight="1" x14ac:dyDescent="0.25">
      <c r="B9" s="43" t="s">
        <v>247</v>
      </c>
      <c r="C9" s="11" t="s">
        <v>7</v>
      </c>
      <c r="D9" s="79" t="s">
        <v>166</v>
      </c>
      <c r="E9" s="80"/>
      <c r="F9" s="81">
        <v>13.65</v>
      </c>
      <c r="G9" s="82">
        <f t="shared" si="3"/>
        <v>0</v>
      </c>
      <c r="H9" s="83">
        <v>12.3</v>
      </c>
      <c r="I9" s="84">
        <f t="shared" si="1"/>
        <v>13.653000000000002</v>
      </c>
    </row>
    <row r="10" spans="2:11" ht="15.75" customHeight="1" x14ac:dyDescent="0.25">
      <c r="B10" s="43" t="s">
        <v>248</v>
      </c>
      <c r="C10" s="15" t="s">
        <v>28</v>
      </c>
      <c r="D10" s="79" t="s">
        <v>252</v>
      </c>
      <c r="E10" s="80"/>
      <c r="F10" s="81">
        <v>16.649999999999999</v>
      </c>
      <c r="G10" s="82">
        <f t="shared" si="3"/>
        <v>0</v>
      </c>
      <c r="H10" s="83">
        <v>15</v>
      </c>
      <c r="I10" s="84">
        <f t="shared" si="1"/>
        <v>16.650000000000002</v>
      </c>
    </row>
    <row r="11" spans="2:11" ht="15.75" customHeight="1" x14ac:dyDescent="0.25">
      <c r="B11" s="43" t="s">
        <v>249</v>
      </c>
      <c r="C11" s="11" t="s">
        <v>7</v>
      </c>
      <c r="D11" s="79" t="s">
        <v>169</v>
      </c>
      <c r="E11" s="80"/>
      <c r="F11" s="81">
        <v>12.49</v>
      </c>
      <c r="G11" s="82">
        <f t="shared" si="3"/>
        <v>0</v>
      </c>
      <c r="H11" s="83">
        <v>11.25</v>
      </c>
      <c r="I11" s="85">
        <f t="shared" si="1"/>
        <v>12.487500000000001</v>
      </c>
    </row>
    <row r="12" spans="2:11" ht="15.75" customHeight="1" x14ac:dyDescent="0.25">
      <c r="B12" s="43" t="s">
        <v>250</v>
      </c>
      <c r="C12" s="11" t="s">
        <v>7</v>
      </c>
      <c r="D12" s="79" t="s">
        <v>172</v>
      </c>
      <c r="E12" s="80"/>
      <c r="F12" s="81">
        <v>13.65</v>
      </c>
      <c r="G12" s="82">
        <f t="shared" si="3"/>
        <v>0</v>
      </c>
      <c r="H12" s="83">
        <v>12.3</v>
      </c>
      <c r="I12" s="85">
        <f t="shared" si="1"/>
        <v>13.653000000000002</v>
      </c>
    </row>
    <row r="13" spans="2:11" ht="15.75" customHeight="1" x14ac:dyDescent="0.25">
      <c r="B13" s="43" t="s">
        <v>251</v>
      </c>
      <c r="C13" s="11" t="s">
        <v>7</v>
      </c>
      <c r="D13" s="79" t="s">
        <v>175</v>
      </c>
      <c r="E13" s="80"/>
      <c r="F13" s="81">
        <v>14.82</v>
      </c>
      <c r="G13" s="82">
        <f t="shared" si="3"/>
        <v>0</v>
      </c>
      <c r="H13" s="83">
        <v>13.35</v>
      </c>
      <c r="I13" s="85">
        <f t="shared" si="1"/>
        <v>14.8185</v>
      </c>
    </row>
    <row r="14" spans="2:11" s="25" customFormat="1" ht="15.75" customHeight="1" x14ac:dyDescent="0.25">
      <c r="B14" s="65" t="s">
        <v>254</v>
      </c>
      <c r="C14" s="27" t="s">
        <v>7</v>
      </c>
      <c r="D14" s="79" t="s">
        <v>16</v>
      </c>
      <c r="E14" s="80"/>
      <c r="F14" s="81">
        <v>2.72</v>
      </c>
      <c r="G14" s="82">
        <f t="shared" si="3"/>
        <v>0</v>
      </c>
      <c r="H14" s="83">
        <v>2.4500000000000002</v>
      </c>
      <c r="I14" s="85">
        <f t="shared" si="1"/>
        <v>2.7195000000000005</v>
      </c>
    </row>
    <row r="15" spans="2:11" s="25" customFormat="1" ht="15.75" customHeight="1" x14ac:dyDescent="0.25">
      <c r="B15" s="65" t="s">
        <v>255</v>
      </c>
      <c r="C15" s="27" t="s">
        <v>7</v>
      </c>
      <c r="D15" s="79" t="s">
        <v>177</v>
      </c>
      <c r="E15" s="80"/>
      <c r="F15" s="81">
        <v>14.82</v>
      </c>
      <c r="G15" s="82">
        <f t="shared" si="3"/>
        <v>0</v>
      </c>
      <c r="H15" s="83">
        <v>13.35</v>
      </c>
      <c r="I15" s="85">
        <f t="shared" si="1"/>
        <v>14.8185</v>
      </c>
    </row>
    <row r="16" spans="2:11" s="25" customFormat="1" ht="15.75" customHeight="1" x14ac:dyDescent="0.25">
      <c r="B16" s="65" t="s">
        <v>256</v>
      </c>
      <c r="C16" s="27" t="s">
        <v>7</v>
      </c>
      <c r="D16" s="79" t="s">
        <v>17</v>
      </c>
      <c r="E16" s="80"/>
      <c r="F16" s="81">
        <v>12.88</v>
      </c>
      <c r="G16" s="82">
        <f t="shared" si="3"/>
        <v>0</v>
      </c>
      <c r="H16" s="83">
        <v>11.6</v>
      </c>
      <c r="I16" s="85">
        <f t="shared" si="1"/>
        <v>12.876000000000001</v>
      </c>
    </row>
    <row r="17" spans="2:9" ht="15.75" customHeight="1" x14ac:dyDescent="0.25">
      <c r="B17" s="41"/>
      <c r="C17" s="7"/>
      <c r="D17" s="34" t="s">
        <v>20</v>
      </c>
      <c r="E17" s="7"/>
      <c r="F17" s="8"/>
      <c r="G17" s="42"/>
      <c r="H17" s="17"/>
      <c r="I17" s="17"/>
    </row>
    <row r="18" spans="2:9" ht="15.75" customHeight="1" x14ac:dyDescent="0.25">
      <c r="B18" s="43" t="s">
        <v>253</v>
      </c>
      <c r="C18" s="11" t="s">
        <v>7</v>
      </c>
      <c r="D18" s="79" t="s">
        <v>21</v>
      </c>
      <c r="E18" s="80"/>
      <c r="F18" s="81">
        <v>2.78</v>
      </c>
      <c r="G18" s="82">
        <f>E18*F18</f>
        <v>0</v>
      </c>
      <c r="H18" s="83">
        <v>2.5</v>
      </c>
      <c r="I18" s="85">
        <f t="shared" ref="I18:I24" si="4">H18*1.11</f>
        <v>2.7750000000000004</v>
      </c>
    </row>
    <row r="19" spans="2:9" ht="15.75" customHeight="1" x14ac:dyDescent="0.25">
      <c r="B19" s="43" t="s">
        <v>257</v>
      </c>
      <c r="C19" s="11" t="s">
        <v>7</v>
      </c>
      <c r="D19" s="79" t="s">
        <v>22</v>
      </c>
      <c r="E19" s="80"/>
      <c r="F19" s="81">
        <v>1.02</v>
      </c>
      <c r="G19" s="82">
        <f t="shared" ref="G19:G24" si="5">E19*F19</f>
        <v>0</v>
      </c>
      <c r="H19" s="83">
        <v>0.92</v>
      </c>
      <c r="I19" s="85">
        <f t="shared" si="4"/>
        <v>1.0212000000000001</v>
      </c>
    </row>
    <row r="20" spans="2:9" ht="15.75" customHeight="1" x14ac:dyDescent="0.25">
      <c r="B20" s="43" t="s">
        <v>258</v>
      </c>
      <c r="C20" s="11" t="s">
        <v>7</v>
      </c>
      <c r="D20" s="79" t="s">
        <v>23</v>
      </c>
      <c r="E20" s="80"/>
      <c r="F20" s="81">
        <v>1.28</v>
      </c>
      <c r="G20" s="82">
        <f t="shared" si="5"/>
        <v>0</v>
      </c>
      <c r="H20" s="83">
        <v>1.1499999999999999</v>
      </c>
      <c r="I20" s="85">
        <f t="shared" si="4"/>
        <v>1.2765</v>
      </c>
    </row>
    <row r="21" spans="2:9" ht="15.75" customHeight="1" x14ac:dyDescent="0.25">
      <c r="B21" s="43" t="s">
        <v>259</v>
      </c>
      <c r="C21" s="11" t="s">
        <v>7</v>
      </c>
      <c r="D21" s="79" t="s">
        <v>24</v>
      </c>
      <c r="E21" s="80"/>
      <c r="F21" s="81">
        <v>1.28</v>
      </c>
      <c r="G21" s="82">
        <f t="shared" si="5"/>
        <v>0</v>
      </c>
      <c r="H21" s="83">
        <v>1.1499999999999999</v>
      </c>
      <c r="I21" s="85">
        <f t="shared" si="4"/>
        <v>1.2765</v>
      </c>
    </row>
    <row r="22" spans="2:9" ht="15.75" customHeight="1" x14ac:dyDescent="0.25">
      <c r="B22" s="43" t="s">
        <v>260</v>
      </c>
      <c r="C22" s="11" t="s">
        <v>7</v>
      </c>
      <c r="D22" s="79" t="s">
        <v>25</v>
      </c>
      <c r="E22" s="80"/>
      <c r="F22" s="81">
        <v>3.77</v>
      </c>
      <c r="G22" s="82">
        <f t="shared" si="5"/>
        <v>0</v>
      </c>
      <c r="H22" s="83">
        <v>3.4</v>
      </c>
      <c r="I22" s="85">
        <f t="shared" si="4"/>
        <v>3.774</v>
      </c>
    </row>
    <row r="23" spans="2:9" ht="15.75" customHeight="1" x14ac:dyDescent="0.25">
      <c r="B23" s="43" t="s">
        <v>261</v>
      </c>
      <c r="C23" s="11" t="s">
        <v>7</v>
      </c>
      <c r="D23" s="79" t="s">
        <v>26</v>
      </c>
      <c r="E23" s="80"/>
      <c r="F23" s="81">
        <v>0.53</v>
      </c>
      <c r="G23" s="82">
        <f t="shared" si="5"/>
        <v>0</v>
      </c>
      <c r="H23" s="83">
        <v>0.48</v>
      </c>
      <c r="I23" s="85">
        <f t="shared" si="4"/>
        <v>0.53280000000000005</v>
      </c>
    </row>
    <row r="24" spans="2:9" s="25" customFormat="1" ht="15.75" customHeight="1" x14ac:dyDescent="0.25">
      <c r="B24" s="65" t="s">
        <v>280</v>
      </c>
      <c r="C24" s="27" t="s">
        <v>7</v>
      </c>
      <c r="D24" s="79" t="s">
        <v>178</v>
      </c>
      <c r="E24" s="80"/>
      <c r="F24" s="81">
        <v>1.05</v>
      </c>
      <c r="G24" s="82">
        <f t="shared" si="5"/>
        <v>0</v>
      </c>
      <c r="H24" s="83">
        <v>0.95</v>
      </c>
      <c r="I24" s="85">
        <f t="shared" si="4"/>
        <v>1.0545</v>
      </c>
    </row>
    <row r="25" spans="2:9" ht="15.75" customHeight="1" x14ac:dyDescent="0.25">
      <c r="B25" s="41"/>
      <c r="C25" s="7"/>
      <c r="D25" s="34" t="s">
        <v>27</v>
      </c>
      <c r="E25" s="7"/>
      <c r="F25" s="8"/>
      <c r="G25" s="42"/>
      <c r="H25" s="9"/>
      <c r="I25" s="18"/>
    </row>
    <row r="26" spans="2:9" ht="15.75" customHeight="1" x14ac:dyDescent="0.25">
      <c r="B26" s="43" t="s">
        <v>273</v>
      </c>
      <c r="C26" s="11" t="s">
        <v>7</v>
      </c>
      <c r="D26" s="79" t="s">
        <v>179</v>
      </c>
      <c r="E26" s="80"/>
      <c r="F26" s="81">
        <v>0.32</v>
      </c>
      <c r="G26" s="82">
        <f>E26*F26</f>
        <v>0</v>
      </c>
      <c r="H26" s="83">
        <v>0.28999999999999998</v>
      </c>
      <c r="I26" s="85">
        <f t="shared" ref="I26:I50" si="6">H26*1.11</f>
        <v>0.32190000000000002</v>
      </c>
    </row>
    <row r="27" spans="2:9" ht="15.75" customHeight="1" x14ac:dyDescent="0.25">
      <c r="B27" s="43" t="s">
        <v>274</v>
      </c>
      <c r="C27" s="11" t="s">
        <v>7</v>
      </c>
      <c r="D27" s="79" t="s">
        <v>182</v>
      </c>
      <c r="E27" s="80"/>
      <c r="F27" s="92">
        <v>0.42</v>
      </c>
      <c r="G27" s="82">
        <f t="shared" ref="G27:G50" si="7">E27*F27</f>
        <v>0</v>
      </c>
      <c r="H27" s="83">
        <v>0.38</v>
      </c>
      <c r="I27" s="85">
        <f t="shared" si="6"/>
        <v>0.42180000000000006</v>
      </c>
    </row>
    <row r="28" spans="2:9" ht="15.75" customHeight="1" x14ac:dyDescent="0.25">
      <c r="B28" s="43" t="s">
        <v>275</v>
      </c>
      <c r="C28" s="11" t="s">
        <v>7</v>
      </c>
      <c r="D28" s="79" t="s">
        <v>184</v>
      </c>
      <c r="E28" s="80"/>
      <c r="F28" s="81">
        <v>0.32</v>
      </c>
      <c r="G28" s="82">
        <f t="shared" si="7"/>
        <v>0</v>
      </c>
      <c r="H28" s="83">
        <v>0.28999999999999998</v>
      </c>
      <c r="I28" s="85">
        <f t="shared" si="6"/>
        <v>0.32190000000000002</v>
      </c>
    </row>
    <row r="29" spans="2:9" ht="15.75" customHeight="1" x14ac:dyDescent="0.25">
      <c r="B29" s="43" t="s">
        <v>276</v>
      </c>
      <c r="C29" s="11" t="s">
        <v>7</v>
      </c>
      <c r="D29" s="79" t="s">
        <v>186</v>
      </c>
      <c r="E29" s="80"/>
      <c r="F29" s="81">
        <v>0.32</v>
      </c>
      <c r="G29" s="82">
        <f t="shared" si="7"/>
        <v>0</v>
      </c>
      <c r="H29" s="83">
        <v>0.28999999999999998</v>
      </c>
      <c r="I29" s="85">
        <f t="shared" si="6"/>
        <v>0.32190000000000002</v>
      </c>
    </row>
    <row r="30" spans="2:9" ht="15.75" customHeight="1" x14ac:dyDescent="0.25">
      <c r="B30" s="43" t="s">
        <v>277</v>
      </c>
      <c r="C30" s="11" t="s">
        <v>7</v>
      </c>
      <c r="D30" s="79" t="s">
        <v>188</v>
      </c>
      <c r="E30" s="80"/>
      <c r="F30" s="81">
        <v>0.32</v>
      </c>
      <c r="G30" s="82">
        <f t="shared" si="7"/>
        <v>0</v>
      </c>
      <c r="H30" s="83">
        <v>0.28999999999999998</v>
      </c>
      <c r="I30" s="85">
        <f t="shared" si="6"/>
        <v>0.32190000000000002</v>
      </c>
    </row>
    <row r="31" spans="2:9" ht="15.75" customHeight="1" x14ac:dyDescent="0.25">
      <c r="B31" s="43" t="s">
        <v>278</v>
      </c>
      <c r="C31" s="11" t="s">
        <v>7</v>
      </c>
      <c r="D31" s="79" t="s">
        <v>190</v>
      </c>
      <c r="E31" s="80"/>
      <c r="F31" s="81">
        <v>0.32</v>
      </c>
      <c r="G31" s="82">
        <f t="shared" si="7"/>
        <v>0</v>
      </c>
      <c r="H31" s="83">
        <v>0.28999999999999998</v>
      </c>
      <c r="I31" s="85">
        <f t="shared" si="6"/>
        <v>0.32190000000000002</v>
      </c>
    </row>
    <row r="32" spans="2:9" ht="15.75" customHeight="1" x14ac:dyDescent="0.25">
      <c r="B32" s="43" t="s">
        <v>279</v>
      </c>
      <c r="C32" s="11" t="s">
        <v>7</v>
      </c>
      <c r="D32" s="79" t="s">
        <v>192</v>
      </c>
      <c r="E32" s="80"/>
      <c r="F32" s="81">
        <v>0.32</v>
      </c>
      <c r="G32" s="82">
        <f t="shared" si="7"/>
        <v>0</v>
      </c>
      <c r="H32" s="83">
        <v>0.28999999999999998</v>
      </c>
      <c r="I32" s="85">
        <f t="shared" si="6"/>
        <v>0.32190000000000002</v>
      </c>
    </row>
    <row r="33" spans="2:11" ht="15.75" customHeight="1" x14ac:dyDescent="0.25">
      <c r="B33" s="43" t="s">
        <v>281</v>
      </c>
      <c r="C33" s="11" t="s">
        <v>7</v>
      </c>
      <c r="D33" s="79" t="s">
        <v>194</v>
      </c>
      <c r="E33" s="80"/>
      <c r="F33" s="81">
        <v>0.32</v>
      </c>
      <c r="G33" s="82">
        <f t="shared" si="7"/>
        <v>0</v>
      </c>
      <c r="H33" s="83">
        <v>0.28999999999999998</v>
      </c>
      <c r="I33" s="85">
        <f t="shared" si="6"/>
        <v>0.32190000000000002</v>
      </c>
    </row>
    <row r="34" spans="2:11" ht="15.75" customHeight="1" x14ac:dyDescent="0.25">
      <c r="B34" s="43" t="s">
        <v>282</v>
      </c>
      <c r="C34" s="11" t="s">
        <v>7</v>
      </c>
      <c r="D34" s="79" t="s">
        <v>196</v>
      </c>
      <c r="E34" s="80"/>
      <c r="F34" s="81">
        <v>0.32</v>
      </c>
      <c r="G34" s="82">
        <f t="shared" si="7"/>
        <v>0</v>
      </c>
      <c r="H34" s="83">
        <v>0.28999999999999998</v>
      </c>
      <c r="I34" s="85">
        <f t="shared" si="6"/>
        <v>0.32190000000000002</v>
      </c>
    </row>
    <row r="35" spans="2:11" ht="15.75" customHeight="1" x14ac:dyDescent="0.25">
      <c r="B35" s="43" t="s">
        <v>283</v>
      </c>
      <c r="C35" s="11" t="s">
        <v>7</v>
      </c>
      <c r="D35" s="79" t="s">
        <v>197</v>
      </c>
      <c r="E35" s="80"/>
      <c r="F35" s="92">
        <v>0.42</v>
      </c>
      <c r="G35" s="82">
        <f t="shared" si="7"/>
        <v>0</v>
      </c>
      <c r="H35" s="83">
        <v>0.38</v>
      </c>
      <c r="I35" s="85">
        <f t="shared" si="6"/>
        <v>0.42180000000000006</v>
      </c>
      <c r="K35" t="s">
        <v>237</v>
      </c>
    </row>
    <row r="36" spans="2:11" ht="15.75" customHeight="1" x14ac:dyDescent="0.25">
      <c r="B36" s="43" t="s">
        <v>284</v>
      </c>
      <c r="C36" s="11" t="s">
        <v>7</v>
      </c>
      <c r="D36" s="79" t="s">
        <v>198</v>
      </c>
      <c r="E36" s="80"/>
      <c r="F36" s="81">
        <v>0.32</v>
      </c>
      <c r="G36" s="82">
        <f t="shared" si="7"/>
        <v>0</v>
      </c>
      <c r="H36" s="83">
        <v>0.28999999999999998</v>
      </c>
      <c r="I36" s="85">
        <f t="shared" si="6"/>
        <v>0.32190000000000002</v>
      </c>
    </row>
    <row r="37" spans="2:11" ht="15.75" customHeight="1" x14ac:dyDescent="0.25">
      <c r="B37" s="43" t="s">
        <v>285</v>
      </c>
      <c r="C37" s="11" t="s">
        <v>7</v>
      </c>
      <c r="D37" s="79" t="s">
        <v>199</v>
      </c>
      <c r="E37" s="80"/>
      <c r="F37" s="81">
        <v>0.32</v>
      </c>
      <c r="G37" s="82">
        <f t="shared" si="7"/>
        <v>0</v>
      </c>
      <c r="H37" s="83">
        <v>0.28999999999999998</v>
      </c>
      <c r="I37" s="85">
        <f t="shared" si="6"/>
        <v>0.32190000000000002</v>
      </c>
    </row>
    <row r="38" spans="2:11" ht="15.75" customHeight="1" x14ac:dyDescent="0.25">
      <c r="B38" s="43" t="s">
        <v>286</v>
      </c>
      <c r="C38" s="11" t="s">
        <v>7</v>
      </c>
      <c r="D38" s="93" t="s">
        <v>200</v>
      </c>
      <c r="E38" s="94"/>
      <c r="F38" s="95">
        <v>0.32</v>
      </c>
      <c r="G38" s="96">
        <f t="shared" si="7"/>
        <v>0</v>
      </c>
      <c r="H38" s="83">
        <v>0.28999999999999998</v>
      </c>
      <c r="I38" s="85">
        <f t="shared" si="6"/>
        <v>0.32190000000000002</v>
      </c>
    </row>
    <row r="39" spans="2:11" ht="15.75" customHeight="1" x14ac:dyDescent="0.25">
      <c r="B39" s="43" t="s">
        <v>287</v>
      </c>
      <c r="C39" s="11" t="s">
        <v>7</v>
      </c>
      <c r="D39" s="79" t="s">
        <v>202</v>
      </c>
      <c r="E39" s="80"/>
      <c r="F39" s="92">
        <v>0.42</v>
      </c>
      <c r="G39" s="82">
        <f t="shared" si="7"/>
        <v>0</v>
      </c>
      <c r="H39" s="83">
        <v>0.38</v>
      </c>
      <c r="I39" s="85">
        <f t="shared" si="6"/>
        <v>0.42180000000000006</v>
      </c>
    </row>
    <row r="40" spans="2:11" ht="15.75" customHeight="1" x14ac:dyDescent="0.25">
      <c r="B40" s="43" t="s">
        <v>288</v>
      </c>
      <c r="C40" s="11" t="s">
        <v>7</v>
      </c>
      <c r="D40" s="79" t="s">
        <v>203</v>
      </c>
      <c r="E40" s="80"/>
      <c r="F40" s="81">
        <v>0.32</v>
      </c>
      <c r="G40" s="82">
        <f t="shared" si="7"/>
        <v>0</v>
      </c>
      <c r="H40" s="83">
        <v>0.28999999999999998</v>
      </c>
      <c r="I40" s="85">
        <f t="shared" si="6"/>
        <v>0.32190000000000002</v>
      </c>
    </row>
    <row r="41" spans="2:11" ht="15.75" customHeight="1" x14ac:dyDescent="0.25">
      <c r="B41" s="43" t="s">
        <v>289</v>
      </c>
      <c r="C41" s="11" t="s">
        <v>7</v>
      </c>
      <c r="D41" s="79" t="s">
        <v>204</v>
      </c>
      <c r="E41" s="80"/>
      <c r="F41" s="81">
        <v>0.32</v>
      </c>
      <c r="G41" s="82">
        <f t="shared" si="7"/>
        <v>0</v>
      </c>
      <c r="H41" s="83">
        <v>0.28999999999999998</v>
      </c>
      <c r="I41" s="85">
        <f t="shared" si="6"/>
        <v>0.32190000000000002</v>
      </c>
    </row>
    <row r="42" spans="2:11" ht="15.75" customHeight="1" x14ac:dyDescent="0.25">
      <c r="B42" s="43" t="s">
        <v>290</v>
      </c>
      <c r="C42" s="11" t="s">
        <v>7</v>
      </c>
      <c r="D42" s="79" t="s">
        <v>205</v>
      </c>
      <c r="E42" s="80"/>
      <c r="F42" s="92">
        <v>0.42</v>
      </c>
      <c r="G42" s="82">
        <f t="shared" si="7"/>
        <v>0</v>
      </c>
      <c r="H42" s="83">
        <v>0.38</v>
      </c>
      <c r="I42" s="85">
        <f t="shared" si="6"/>
        <v>0.42180000000000006</v>
      </c>
    </row>
    <row r="43" spans="2:11" ht="15.75" customHeight="1" x14ac:dyDescent="0.25">
      <c r="B43" s="43" t="s">
        <v>291</v>
      </c>
      <c r="C43" s="11" t="s">
        <v>7</v>
      </c>
      <c r="D43" s="79" t="s">
        <v>206</v>
      </c>
      <c r="E43" s="80"/>
      <c r="F43" s="81">
        <v>0.32</v>
      </c>
      <c r="G43" s="82">
        <f t="shared" si="7"/>
        <v>0</v>
      </c>
      <c r="H43" s="83">
        <v>0.28999999999999998</v>
      </c>
      <c r="I43" s="85">
        <f t="shared" si="6"/>
        <v>0.32190000000000002</v>
      </c>
    </row>
    <row r="44" spans="2:11" ht="15.75" customHeight="1" x14ac:dyDescent="0.25">
      <c r="B44" s="43" t="s">
        <v>292</v>
      </c>
      <c r="C44" s="11" t="s">
        <v>7</v>
      </c>
      <c r="D44" s="79" t="s">
        <v>208</v>
      </c>
      <c r="E44" s="80"/>
      <c r="F44" s="81">
        <v>0.32</v>
      </c>
      <c r="G44" s="82">
        <f t="shared" si="7"/>
        <v>0</v>
      </c>
      <c r="H44" s="83">
        <v>0.28999999999999998</v>
      </c>
      <c r="I44" s="85">
        <f t="shared" si="6"/>
        <v>0.32190000000000002</v>
      </c>
    </row>
    <row r="45" spans="2:11" ht="15.75" customHeight="1" x14ac:dyDescent="0.25">
      <c r="B45" s="43" t="s">
        <v>293</v>
      </c>
      <c r="C45" s="11" t="s">
        <v>7</v>
      </c>
      <c r="D45" s="79" t="s">
        <v>209</v>
      </c>
      <c r="E45" s="80"/>
      <c r="F45" s="92">
        <v>0.62</v>
      </c>
      <c r="G45" s="82">
        <f t="shared" si="7"/>
        <v>0</v>
      </c>
      <c r="H45" s="83">
        <v>0.56000000000000005</v>
      </c>
      <c r="I45" s="85">
        <f t="shared" si="6"/>
        <v>0.62160000000000015</v>
      </c>
    </row>
    <row r="46" spans="2:11" ht="15.75" customHeight="1" x14ac:dyDescent="0.25">
      <c r="B46" s="43" t="s">
        <v>294</v>
      </c>
      <c r="C46" s="11" t="s">
        <v>7</v>
      </c>
      <c r="D46" s="79" t="s">
        <v>210</v>
      </c>
      <c r="E46" s="80"/>
      <c r="F46" s="81">
        <v>0.32</v>
      </c>
      <c r="G46" s="82">
        <f t="shared" si="7"/>
        <v>0</v>
      </c>
      <c r="H46" s="83">
        <v>0.28999999999999998</v>
      </c>
      <c r="I46" s="85">
        <f t="shared" si="6"/>
        <v>0.32190000000000002</v>
      </c>
    </row>
    <row r="47" spans="2:11" ht="15.75" customHeight="1" x14ac:dyDescent="0.25">
      <c r="B47" s="43" t="s">
        <v>295</v>
      </c>
      <c r="C47" s="11" t="s">
        <v>7</v>
      </c>
      <c r="D47" s="79" t="s">
        <v>211</v>
      </c>
      <c r="E47" s="80"/>
      <c r="F47" s="92">
        <v>0.42</v>
      </c>
      <c r="G47" s="82">
        <f t="shared" si="7"/>
        <v>0</v>
      </c>
      <c r="H47" s="83">
        <v>0.38</v>
      </c>
      <c r="I47" s="85">
        <f t="shared" si="6"/>
        <v>0.42180000000000006</v>
      </c>
    </row>
    <row r="48" spans="2:11" ht="15.75" customHeight="1" x14ac:dyDescent="0.25">
      <c r="B48" s="43" t="s">
        <v>296</v>
      </c>
      <c r="C48" s="11" t="s">
        <v>7</v>
      </c>
      <c r="D48" s="79" t="s">
        <v>212</v>
      </c>
      <c r="E48" s="80"/>
      <c r="F48" s="92">
        <v>0.49</v>
      </c>
      <c r="G48" s="82">
        <f t="shared" si="7"/>
        <v>0</v>
      </c>
      <c r="H48" s="83">
        <v>0.44</v>
      </c>
      <c r="I48" s="85">
        <f t="shared" si="6"/>
        <v>0.48840000000000006</v>
      </c>
    </row>
    <row r="49" spans="2:12" ht="15.75" customHeight="1" x14ac:dyDescent="0.25">
      <c r="B49" s="43" t="s">
        <v>297</v>
      </c>
      <c r="C49" s="11" t="s">
        <v>7</v>
      </c>
      <c r="D49" s="79" t="s">
        <v>213</v>
      </c>
      <c r="E49" s="80"/>
      <c r="F49" s="81">
        <v>0.32</v>
      </c>
      <c r="G49" s="82">
        <f t="shared" si="7"/>
        <v>0</v>
      </c>
      <c r="H49" s="83">
        <v>0.28999999999999998</v>
      </c>
      <c r="I49" s="85">
        <f t="shared" si="6"/>
        <v>0.32190000000000002</v>
      </c>
    </row>
    <row r="50" spans="2:12" ht="15.75" customHeight="1" x14ac:dyDescent="0.25">
      <c r="B50" s="43" t="s">
        <v>298</v>
      </c>
      <c r="C50" s="11" t="s">
        <v>7</v>
      </c>
      <c r="D50" s="79" t="s">
        <v>214</v>
      </c>
      <c r="E50" s="80"/>
      <c r="F50" s="92">
        <v>0.42</v>
      </c>
      <c r="G50" s="82">
        <f t="shared" si="7"/>
        <v>0</v>
      </c>
      <c r="H50" s="83">
        <v>0.38</v>
      </c>
      <c r="I50" s="85">
        <f t="shared" si="6"/>
        <v>0.42180000000000006</v>
      </c>
    </row>
    <row r="51" spans="2:12" ht="15.75" customHeight="1" x14ac:dyDescent="0.25">
      <c r="B51" s="66"/>
      <c r="C51" s="31"/>
      <c r="D51" s="30" t="s">
        <v>299</v>
      </c>
      <c r="E51" s="31"/>
      <c r="F51" s="35"/>
      <c r="G51" s="67"/>
      <c r="H51" s="36"/>
      <c r="I51" s="37"/>
    </row>
    <row r="52" spans="2:12" ht="15.75" customHeight="1" x14ac:dyDescent="0.25">
      <c r="B52" s="43" t="s">
        <v>54</v>
      </c>
      <c r="C52" s="11" t="s">
        <v>7</v>
      </c>
      <c r="D52" s="79" t="s">
        <v>301</v>
      </c>
      <c r="E52" s="80"/>
      <c r="F52" s="81">
        <v>0.71</v>
      </c>
      <c r="G52" s="82">
        <f t="shared" ref="G52:G60" si="8">E52*F52</f>
        <v>0</v>
      </c>
      <c r="H52" s="83">
        <v>0.64</v>
      </c>
      <c r="I52" s="85">
        <f>H52*1.11</f>
        <v>0.71040000000000003</v>
      </c>
    </row>
    <row r="53" spans="2:12" ht="15.75" customHeight="1" x14ac:dyDescent="0.25">
      <c r="B53" s="43" t="s">
        <v>54</v>
      </c>
      <c r="C53" s="11" t="s">
        <v>7</v>
      </c>
      <c r="D53" s="79" t="s">
        <v>303</v>
      </c>
      <c r="E53" s="80"/>
      <c r="F53" s="81">
        <v>0.71</v>
      </c>
      <c r="G53" s="82">
        <f t="shared" si="8"/>
        <v>0</v>
      </c>
      <c r="H53" s="83">
        <v>0.64</v>
      </c>
      <c r="I53" s="85">
        <f t="shared" ref="I53:I58" si="9">H53*1.11</f>
        <v>0.71040000000000003</v>
      </c>
      <c r="L53" t="s">
        <v>237</v>
      </c>
    </row>
    <row r="54" spans="2:12" ht="15.75" customHeight="1" x14ac:dyDescent="0.25">
      <c r="B54" s="43" t="s">
        <v>54</v>
      </c>
      <c r="C54" s="11" t="s">
        <v>7</v>
      </c>
      <c r="D54" s="79" t="s">
        <v>304</v>
      </c>
      <c r="E54" s="80"/>
      <c r="F54" s="81">
        <v>0.71</v>
      </c>
      <c r="G54" s="82">
        <f t="shared" si="8"/>
        <v>0</v>
      </c>
      <c r="H54" s="83">
        <v>0.64</v>
      </c>
      <c r="I54" s="85">
        <f t="shared" si="9"/>
        <v>0.71040000000000003</v>
      </c>
    </row>
    <row r="55" spans="2:12" ht="15.75" customHeight="1" x14ac:dyDescent="0.25">
      <c r="B55" s="43" t="s">
        <v>54</v>
      </c>
      <c r="C55" s="11" t="s">
        <v>7</v>
      </c>
      <c r="D55" s="79" t="s">
        <v>305</v>
      </c>
      <c r="E55" s="80"/>
      <c r="F55" s="81">
        <v>0.71</v>
      </c>
      <c r="G55" s="82">
        <f t="shared" si="8"/>
        <v>0</v>
      </c>
      <c r="H55" s="83">
        <v>0.64</v>
      </c>
      <c r="I55" s="85">
        <f t="shared" si="9"/>
        <v>0.71040000000000003</v>
      </c>
    </row>
    <row r="56" spans="2:12" ht="15.75" customHeight="1" x14ac:dyDescent="0.25">
      <c r="B56" s="43" t="s">
        <v>54</v>
      </c>
      <c r="C56" s="11" t="s">
        <v>7</v>
      </c>
      <c r="D56" s="79" t="s">
        <v>306</v>
      </c>
      <c r="E56" s="80"/>
      <c r="F56" s="81">
        <v>0.71</v>
      </c>
      <c r="G56" s="82">
        <f t="shared" si="8"/>
        <v>0</v>
      </c>
      <c r="H56" s="83">
        <v>0.64</v>
      </c>
      <c r="I56" s="85">
        <f t="shared" si="9"/>
        <v>0.71040000000000003</v>
      </c>
    </row>
    <row r="57" spans="2:12" ht="15.75" customHeight="1" x14ac:dyDescent="0.25">
      <c r="B57" s="43" t="s">
        <v>54</v>
      </c>
      <c r="C57" s="11" t="s">
        <v>7</v>
      </c>
      <c r="D57" s="79" t="s">
        <v>307</v>
      </c>
      <c r="E57" s="80"/>
      <c r="F57" s="81">
        <v>0.71</v>
      </c>
      <c r="G57" s="82">
        <f t="shared" si="8"/>
        <v>0</v>
      </c>
      <c r="H57" s="83">
        <v>0.64</v>
      </c>
      <c r="I57" s="85">
        <f t="shared" si="9"/>
        <v>0.71040000000000003</v>
      </c>
    </row>
    <row r="58" spans="2:12" ht="15.75" customHeight="1" x14ac:dyDescent="0.25">
      <c r="B58" s="43" t="s">
        <v>54</v>
      </c>
      <c r="C58" s="11" t="s">
        <v>7</v>
      </c>
      <c r="D58" s="79" t="s">
        <v>308</v>
      </c>
      <c r="E58" s="80"/>
      <c r="F58" s="81">
        <v>0.71</v>
      </c>
      <c r="G58" s="82">
        <f t="shared" si="8"/>
        <v>0</v>
      </c>
      <c r="H58" s="83">
        <v>0.64</v>
      </c>
      <c r="I58" s="85">
        <f t="shared" si="9"/>
        <v>0.71040000000000003</v>
      </c>
    </row>
    <row r="59" spans="2:12" ht="15.75" customHeight="1" x14ac:dyDescent="0.25">
      <c r="B59" s="43" t="s">
        <v>54</v>
      </c>
      <c r="C59" s="11" t="s">
        <v>7</v>
      </c>
      <c r="D59" s="79" t="s">
        <v>309</v>
      </c>
      <c r="E59" s="80"/>
      <c r="F59" s="81">
        <v>0.71</v>
      </c>
      <c r="G59" s="82">
        <f t="shared" si="8"/>
        <v>0</v>
      </c>
      <c r="H59" s="83">
        <v>0.64</v>
      </c>
      <c r="I59" s="85">
        <f>H59*1.11</f>
        <v>0.71040000000000003</v>
      </c>
    </row>
    <row r="60" spans="2:12" ht="15.75" customHeight="1" thickBot="1" x14ac:dyDescent="0.3">
      <c r="B60" s="45" t="s">
        <v>54</v>
      </c>
      <c r="C60" s="46" t="s">
        <v>7</v>
      </c>
      <c r="D60" s="93" t="s">
        <v>310</v>
      </c>
      <c r="E60" s="94"/>
      <c r="F60" s="81">
        <v>0.71</v>
      </c>
      <c r="G60" s="96">
        <f t="shared" si="8"/>
        <v>0</v>
      </c>
      <c r="H60" s="83">
        <v>0.64</v>
      </c>
      <c r="I60" s="85">
        <f>H60*1.11</f>
        <v>0.71040000000000003</v>
      </c>
    </row>
    <row r="61" spans="2:12" ht="15.95" customHeight="1" thickBot="1" x14ac:dyDescent="0.3">
      <c r="B61" s="116"/>
      <c r="C61" s="117"/>
      <c r="D61" s="117"/>
      <c r="E61" s="109" t="s">
        <v>234</v>
      </c>
      <c r="F61" s="109"/>
      <c r="G61" s="49">
        <f>SUM(G6:G60)</f>
        <v>0</v>
      </c>
      <c r="H61" s="14"/>
      <c r="I61" s="16"/>
    </row>
    <row r="62" spans="2:12" ht="20.100000000000001" customHeight="1" thickBot="1" x14ac:dyDescent="0.3">
      <c r="B62" s="118" t="s">
        <v>10</v>
      </c>
      <c r="C62" s="119"/>
      <c r="D62" s="119"/>
      <c r="E62" s="119"/>
      <c r="F62" s="119" t="s">
        <v>2</v>
      </c>
      <c r="G62" s="120"/>
      <c r="H62" s="2"/>
      <c r="I62" s="2"/>
      <c r="J62" s="2"/>
      <c r="K62" s="2"/>
    </row>
    <row r="63" spans="2:12" ht="30" customHeight="1" x14ac:dyDescent="0.25">
      <c r="B63" s="62" t="s">
        <v>3</v>
      </c>
      <c r="C63" s="60" t="s">
        <v>6</v>
      </c>
      <c r="D63" s="59" t="s">
        <v>0</v>
      </c>
      <c r="E63" s="60" t="s">
        <v>29</v>
      </c>
      <c r="F63" s="59" t="s">
        <v>4</v>
      </c>
      <c r="G63" s="63" t="s">
        <v>44</v>
      </c>
      <c r="H63" s="38" t="s">
        <v>8</v>
      </c>
      <c r="I63" s="6" t="s">
        <v>9</v>
      </c>
    </row>
    <row r="64" spans="2:12" ht="15.75" customHeight="1" x14ac:dyDescent="0.25">
      <c r="B64" s="41"/>
      <c r="C64" s="7"/>
      <c r="D64" s="34" t="s">
        <v>48</v>
      </c>
      <c r="E64" s="7"/>
      <c r="F64" s="8"/>
      <c r="G64" s="50"/>
      <c r="H64" s="9"/>
      <c r="I64" s="18"/>
    </row>
    <row r="65" spans="2:9" ht="15.75" customHeight="1" x14ac:dyDescent="0.25">
      <c r="B65" s="43" t="s">
        <v>49</v>
      </c>
      <c r="C65" s="28" t="s">
        <v>28</v>
      </c>
      <c r="D65" s="79" t="s">
        <v>50</v>
      </c>
      <c r="E65" s="80"/>
      <c r="F65" s="81">
        <v>42.96</v>
      </c>
      <c r="G65" s="82">
        <f t="shared" ref="G65:G66" si="10">E65*F65</f>
        <v>0</v>
      </c>
      <c r="H65" s="83">
        <v>38.700000000000003</v>
      </c>
      <c r="I65" s="85">
        <f t="shared" ref="I65:I66" si="11">H65*1.11</f>
        <v>42.957000000000008</v>
      </c>
    </row>
    <row r="66" spans="2:9" ht="15.75" customHeight="1" x14ac:dyDescent="0.25">
      <c r="B66" s="43" t="s">
        <v>51</v>
      </c>
      <c r="C66" s="28" t="s">
        <v>28</v>
      </c>
      <c r="D66" s="79" t="s">
        <v>52</v>
      </c>
      <c r="E66" s="80"/>
      <c r="F66" s="81">
        <v>37.57</v>
      </c>
      <c r="G66" s="82">
        <f t="shared" si="10"/>
        <v>0</v>
      </c>
      <c r="H66" s="83">
        <v>33.85</v>
      </c>
      <c r="I66" s="85">
        <f t="shared" si="11"/>
        <v>37.573500000000003</v>
      </c>
    </row>
    <row r="67" spans="2:9" ht="15.75" customHeight="1" x14ac:dyDescent="0.25">
      <c r="B67" s="65" t="s">
        <v>300</v>
      </c>
      <c r="C67" s="29" t="s">
        <v>28</v>
      </c>
      <c r="D67" s="99" t="s">
        <v>302</v>
      </c>
      <c r="E67" s="80"/>
      <c r="F67" s="81">
        <v>6.7</v>
      </c>
      <c r="G67" s="82">
        <f>E67*F67</f>
        <v>0</v>
      </c>
      <c r="H67" s="83">
        <v>6</v>
      </c>
      <c r="I67" s="85">
        <f>H67*1.11</f>
        <v>6.66</v>
      </c>
    </row>
    <row r="68" spans="2:9" ht="15.75" customHeight="1" x14ac:dyDescent="0.25">
      <c r="B68" s="41"/>
      <c r="C68" s="7"/>
      <c r="D68" s="34" t="s">
        <v>358</v>
      </c>
      <c r="E68" s="7"/>
      <c r="F68" s="8"/>
      <c r="G68" s="50"/>
      <c r="H68" s="9"/>
      <c r="I68" s="18"/>
    </row>
    <row r="69" spans="2:9" ht="15.75" customHeight="1" x14ac:dyDescent="0.25">
      <c r="B69" s="43" t="s">
        <v>55</v>
      </c>
      <c r="C69" s="11" t="s">
        <v>7</v>
      </c>
      <c r="D69" s="79" t="s">
        <v>359</v>
      </c>
      <c r="E69" s="80"/>
      <c r="F69" s="81">
        <v>4.8499999999999996</v>
      </c>
      <c r="G69" s="82">
        <f t="shared" ref="G69:G80" si="12">E69*F69</f>
        <v>0</v>
      </c>
      <c r="H69" s="83">
        <v>4.37</v>
      </c>
      <c r="I69" s="85">
        <f t="shared" ref="I69:I80" si="13">H69*1.11</f>
        <v>4.8507000000000007</v>
      </c>
    </row>
    <row r="70" spans="2:9" ht="15.75" customHeight="1" x14ac:dyDescent="0.25">
      <c r="B70" s="43" t="s">
        <v>55</v>
      </c>
      <c r="C70" s="11" t="s">
        <v>7</v>
      </c>
      <c r="D70" s="79" t="s">
        <v>238</v>
      </c>
      <c r="E70" s="80"/>
      <c r="F70" s="81">
        <v>4.8499999999999996</v>
      </c>
      <c r="G70" s="82">
        <f t="shared" si="12"/>
        <v>0</v>
      </c>
      <c r="H70" s="83">
        <v>4.37</v>
      </c>
      <c r="I70" s="85">
        <f t="shared" ref="I70:I78" si="14">H70*1.11</f>
        <v>4.8507000000000007</v>
      </c>
    </row>
    <row r="71" spans="2:9" ht="15.75" customHeight="1" x14ac:dyDescent="0.25">
      <c r="B71" s="43" t="s">
        <v>55</v>
      </c>
      <c r="C71" s="11" t="s">
        <v>7</v>
      </c>
      <c r="D71" s="79" t="s">
        <v>238</v>
      </c>
      <c r="E71" s="80"/>
      <c r="F71" s="81">
        <v>4.8499999999999996</v>
      </c>
      <c r="G71" s="82">
        <f t="shared" si="12"/>
        <v>0</v>
      </c>
      <c r="H71" s="83">
        <v>4.37</v>
      </c>
      <c r="I71" s="85">
        <f t="shared" si="14"/>
        <v>4.8507000000000007</v>
      </c>
    </row>
    <row r="72" spans="2:9" ht="15.75" customHeight="1" x14ac:dyDescent="0.25">
      <c r="B72" s="43" t="s">
        <v>55</v>
      </c>
      <c r="C72" s="11" t="s">
        <v>7</v>
      </c>
      <c r="D72" s="79" t="s">
        <v>238</v>
      </c>
      <c r="E72" s="80"/>
      <c r="F72" s="81">
        <v>4.8499999999999996</v>
      </c>
      <c r="G72" s="82">
        <f t="shared" si="12"/>
        <v>0</v>
      </c>
      <c r="H72" s="83">
        <v>4.37</v>
      </c>
      <c r="I72" s="85">
        <f t="shared" si="14"/>
        <v>4.8507000000000007</v>
      </c>
    </row>
    <row r="73" spans="2:9" ht="15.75" customHeight="1" x14ac:dyDescent="0.25">
      <c r="B73" s="43" t="s">
        <v>55</v>
      </c>
      <c r="C73" s="11" t="s">
        <v>7</v>
      </c>
      <c r="D73" s="79" t="s">
        <v>238</v>
      </c>
      <c r="E73" s="80"/>
      <c r="F73" s="81">
        <v>4.8499999999999996</v>
      </c>
      <c r="G73" s="82">
        <f t="shared" si="12"/>
        <v>0</v>
      </c>
      <c r="H73" s="83">
        <v>4.37</v>
      </c>
      <c r="I73" s="85">
        <f t="shared" si="14"/>
        <v>4.8507000000000007</v>
      </c>
    </row>
    <row r="74" spans="2:9" ht="15.75" customHeight="1" x14ac:dyDescent="0.25">
      <c r="B74" s="43" t="s">
        <v>55</v>
      </c>
      <c r="C74" s="11" t="s">
        <v>7</v>
      </c>
      <c r="D74" s="79" t="s">
        <v>238</v>
      </c>
      <c r="E74" s="80"/>
      <c r="F74" s="81">
        <v>4.8499999999999996</v>
      </c>
      <c r="G74" s="82">
        <f t="shared" si="12"/>
        <v>0</v>
      </c>
      <c r="H74" s="83">
        <v>4.37</v>
      </c>
      <c r="I74" s="85">
        <f t="shared" si="14"/>
        <v>4.8507000000000007</v>
      </c>
    </row>
    <row r="75" spans="2:9" ht="15.75" customHeight="1" x14ac:dyDescent="0.25">
      <c r="B75" s="43" t="s">
        <v>55</v>
      </c>
      <c r="C75" s="11" t="s">
        <v>7</v>
      </c>
      <c r="D75" s="79" t="s">
        <v>238</v>
      </c>
      <c r="E75" s="80"/>
      <c r="F75" s="81">
        <v>4.8499999999999996</v>
      </c>
      <c r="G75" s="82">
        <f t="shared" si="12"/>
        <v>0</v>
      </c>
      <c r="H75" s="83">
        <v>4.37</v>
      </c>
      <c r="I75" s="85">
        <f t="shared" si="14"/>
        <v>4.8507000000000007</v>
      </c>
    </row>
    <row r="76" spans="2:9" ht="15.75" customHeight="1" x14ac:dyDescent="0.25">
      <c r="B76" s="43" t="s">
        <v>55</v>
      </c>
      <c r="C76" s="11" t="s">
        <v>7</v>
      </c>
      <c r="D76" s="79" t="s">
        <v>238</v>
      </c>
      <c r="E76" s="80"/>
      <c r="F76" s="81">
        <v>4.8499999999999996</v>
      </c>
      <c r="G76" s="82">
        <f t="shared" si="12"/>
        <v>0</v>
      </c>
      <c r="H76" s="83">
        <v>4.37</v>
      </c>
      <c r="I76" s="85">
        <f t="shared" si="14"/>
        <v>4.8507000000000007</v>
      </c>
    </row>
    <row r="77" spans="2:9" ht="15.75" customHeight="1" x14ac:dyDescent="0.25">
      <c r="B77" s="43" t="s">
        <v>55</v>
      </c>
      <c r="C77" s="11" t="s">
        <v>7</v>
      </c>
      <c r="D77" s="79" t="s">
        <v>238</v>
      </c>
      <c r="E77" s="80"/>
      <c r="F77" s="81">
        <v>4.8499999999999996</v>
      </c>
      <c r="G77" s="82">
        <f t="shared" si="12"/>
        <v>0</v>
      </c>
      <c r="H77" s="83">
        <v>4.37</v>
      </c>
      <c r="I77" s="85">
        <f t="shared" si="14"/>
        <v>4.8507000000000007</v>
      </c>
    </row>
    <row r="78" spans="2:9" ht="15.75" customHeight="1" x14ac:dyDescent="0.25">
      <c r="B78" s="43" t="s">
        <v>55</v>
      </c>
      <c r="C78" s="11" t="s">
        <v>7</v>
      </c>
      <c r="D78" s="79" t="s">
        <v>238</v>
      </c>
      <c r="E78" s="80"/>
      <c r="F78" s="81">
        <v>4.8499999999999996</v>
      </c>
      <c r="G78" s="82">
        <f t="shared" si="12"/>
        <v>0</v>
      </c>
      <c r="H78" s="83">
        <v>4.37</v>
      </c>
      <c r="I78" s="85">
        <f t="shared" si="14"/>
        <v>4.8507000000000007</v>
      </c>
    </row>
    <row r="79" spans="2:9" ht="15.75" customHeight="1" x14ac:dyDescent="0.25">
      <c r="B79" s="43">
        <v>6092</v>
      </c>
      <c r="C79" s="28" t="s">
        <v>28</v>
      </c>
      <c r="D79" s="79" t="s">
        <v>226</v>
      </c>
      <c r="E79" s="80"/>
      <c r="F79" s="81">
        <v>10.82</v>
      </c>
      <c r="G79" s="82">
        <f t="shared" si="12"/>
        <v>0</v>
      </c>
      <c r="H79" s="83">
        <v>9.75</v>
      </c>
      <c r="I79" s="85">
        <f t="shared" si="13"/>
        <v>10.822500000000002</v>
      </c>
    </row>
    <row r="80" spans="2:9" ht="15.75" customHeight="1" x14ac:dyDescent="0.25">
      <c r="B80" s="43">
        <v>6093</v>
      </c>
      <c r="C80" s="28" t="s">
        <v>28</v>
      </c>
      <c r="D80" s="79" t="s">
        <v>227</v>
      </c>
      <c r="E80" s="80"/>
      <c r="F80" s="81">
        <v>10.82</v>
      </c>
      <c r="G80" s="82">
        <f t="shared" si="12"/>
        <v>0</v>
      </c>
      <c r="H80" s="83">
        <v>9.75</v>
      </c>
      <c r="I80" s="85">
        <f t="shared" si="13"/>
        <v>10.822500000000002</v>
      </c>
    </row>
    <row r="81" spans="2:9" ht="15.75" customHeight="1" x14ac:dyDescent="0.25">
      <c r="B81" s="41"/>
      <c r="C81" s="7"/>
      <c r="D81" s="34" t="s">
        <v>41</v>
      </c>
      <c r="E81" s="7"/>
      <c r="F81" s="8"/>
      <c r="G81" s="50"/>
      <c r="H81" s="9"/>
      <c r="I81" s="18"/>
    </row>
    <row r="82" spans="2:9" ht="15.75" customHeight="1" x14ac:dyDescent="0.25">
      <c r="B82" s="43" t="s">
        <v>311</v>
      </c>
      <c r="C82" s="28" t="s">
        <v>28</v>
      </c>
      <c r="D82" s="79" t="s">
        <v>312</v>
      </c>
      <c r="E82" s="80"/>
      <c r="F82" s="81">
        <v>13.65</v>
      </c>
      <c r="G82" s="82">
        <f t="shared" ref="G82" si="15">E82*F82</f>
        <v>0</v>
      </c>
      <c r="H82" s="83">
        <v>12.3</v>
      </c>
      <c r="I82" s="85">
        <f t="shared" ref="I82" si="16">H82*1.11</f>
        <v>13.653000000000002</v>
      </c>
    </row>
    <row r="83" spans="2:9" ht="15.75" customHeight="1" x14ac:dyDescent="0.25">
      <c r="B83" s="41"/>
      <c r="C83" s="7"/>
      <c r="D83" s="34" t="s">
        <v>65</v>
      </c>
      <c r="E83" s="7"/>
      <c r="F83" s="8"/>
      <c r="G83" s="50"/>
      <c r="H83" s="9"/>
      <c r="I83" s="9"/>
    </row>
    <row r="84" spans="2:9" s="25" customFormat="1" ht="15.75" customHeight="1" x14ac:dyDescent="0.25">
      <c r="B84" s="65" t="s">
        <v>313</v>
      </c>
      <c r="C84" s="29" t="s">
        <v>28</v>
      </c>
      <c r="D84" s="79" t="s">
        <v>315</v>
      </c>
      <c r="E84" s="80"/>
      <c r="F84" s="81">
        <v>16.649999999999999</v>
      </c>
      <c r="G84" s="82">
        <f t="shared" ref="G84:G87" si="17">E84*F84</f>
        <v>0</v>
      </c>
      <c r="H84" s="83">
        <v>15</v>
      </c>
      <c r="I84" s="85">
        <f t="shared" ref="I84:I87" si="18">H84*1.11</f>
        <v>16.650000000000002</v>
      </c>
    </row>
    <row r="85" spans="2:9" s="25" customFormat="1" ht="15.75" customHeight="1" x14ac:dyDescent="0.25">
      <c r="B85" s="65" t="s">
        <v>314</v>
      </c>
      <c r="C85" s="29" t="s">
        <v>28</v>
      </c>
      <c r="D85" s="79" t="s">
        <v>316</v>
      </c>
      <c r="E85" s="80"/>
      <c r="F85" s="81">
        <v>2</v>
      </c>
      <c r="G85" s="82">
        <f t="shared" si="17"/>
        <v>0</v>
      </c>
      <c r="H85" s="83">
        <v>1.8</v>
      </c>
      <c r="I85" s="85">
        <f t="shared" si="18"/>
        <v>1.9980000000000002</v>
      </c>
    </row>
    <row r="86" spans="2:9" s="25" customFormat="1" ht="15.75" customHeight="1" x14ac:dyDescent="0.25">
      <c r="B86" s="65" t="s">
        <v>317</v>
      </c>
      <c r="C86" s="29" t="s">
        <v>28</v>
      </c>
      <c r="D86" s="79" t="s">
        <v>318</v>
      </c>
      <c r="E86" s="80"/>
      <c r="F86" s="81">
        <v>2</v>
      </c>
      <c r="G86" s="82">
        <f t="shared" si="17"/>
        <v>0</v>
      </c>
      <c r="H86" s="83">
        <v>1.8</v>
      </c>
      <c r="I86" s="85">
        <f t="shared" si="18"/>
        <v>1.9980000000000002</v>
      </c>
    </row>
    <row r="87" spans="2:9" s="25" customFormat="1" ht="15.75" customHeight="1" x14ac:dyDescent="0.25">
      <c r="B87" s="65" t="s">
        <v>319</v>
      </c>
      <c r="C87" s="29" t="s">
        <v>28</v>
      </c>
      <c r="D87" s="79" t="s">
        <v>320</v>
      </c>
      <c r="E87" s="80"/>
      <c r="F87" s="81">
        <v>4.4400000000000004</v>
      </c>
      <c r="G87" s="82">
        <f t="shared" si="17"/>
        <v>0</v>
      </c>
      <c r="H87" s="83">
        <v>4</v>
      </c>
      <c r="I87" s="85">
        <f t="shared" si="18"/>
        <v>4.4400000000000004</v>
      </c>
    </row>
    <row r="88" spans="2:9" s="25" customFormat="1" ht="15.75" customHeight="1" x14ac:dyDescent="0.25">
      <c r="B88" s="65" t="s">
        <v>321</v>
      </c>
      <c r="C88" s="29" t="s">
        <v>28</v>
      </c>
      <c r="D88" s="79" t="s">
        <v>322</v>
      </c>
      <c r="E88" s="80"/>
      <c r="F88" s="81">
        <v>4.4400000000000004</v>
      </c>
      <c r="G88" s="82">
        <v>0</v>
      </c>
      <c r="H88" s="83">
        <v>4</v>
      </c>
      <c r="I88" s="85">
        <v>4.4400000000000004</v>
      </c>
    </row>
    <row r="89" spans="2:9" s="25" customFormat="1" ht="15.75" customHeight="1" x14ac:dyDescent="0.25">
      <c r="B89" s="65" t="s">
        <v>323</v>
      </c>
      <c r="C89" s="29" t="s">
        <v>28</v>
      </c>
      <c r="D89" s="79" t="s">
        <v>324</v>
      </c>
      <c r="E89" s="80"/>
      <c r="F89" s="81">
        <v>2</v>
      </c>
      <c r="G89" s="82">
        <v>0</v>
      </c>
      <c r="H89" s="83">
        <v>1.8</v>
      </c>
      <c r="I89" s="85">
        <v>1.9980000000000002</v>
      </c>
    </row>
    <row r="90" spans="2:9" s="25" customFormat="1" ht="15.75" customHeight="1" x14ac:dyDescent="0.25">
      <c r="B90" s="65" t="s">
        <v>325</v>
      </c>
      <c r="C90" s="29" t="s">
        <v>28</v>
      </c>
      <c r="D90" s="79" t="s">
        <v>326</v>
      </c>
      <c r="E90" s="80"/>
      <c r="F90" s="81">
        <v>2</v>
      </c>
      <c r="G90" s="82">
        <f t="shared" ref="G90:G99" si="19">E90*F90</f>
        <v>0</v>
      </c>
      <c r="H90" s="83">
        <v>1.8</v>
      </c>
      <c r="I90" s="85">
        <f t="shared" ref="I90:I99" si="20">H90*1.11</f>
        <v>1.9980000000000002</v>
      </c>
    </row>
    <row r="91" spans="2:9" s="25" customFormat="1" ht="15.75" customHeight="1" x14ac:dyDescent="0.25">
      <c r="B91" s="65" t="s">
        <v>327</v>
      </c>
      <c r="C91" s="29" t="s">
        <v>28</v>
      </c>
      <c r="D91" s="79" t="s">
        <v>328</v>
      </c>
      <c r="E91" s="80"/>
      <c r="F91" s="81">
        <v>4.4400000000000004</v>
      </c>
      <c r="G91" s="82">
        <f t="shared" si="19"/>
        <v>0</v>
      </c>
      <c r="H91" s="83">
        <v>4</v>
      </c>
      <c r="I91" s="85">
        <f t="shared" si="20"/>
        <v>4.4400000000000004</v>
      </c>
    </row>
    <row r="92" spans="2:9" s="25" customFormat="1" ht="15.75" customHeight="1" x14ac:dyDescent="0.25">
      <c r="B92" s="65" t="s">
        <v>329</v>
      </c>
      <c r="C92" s="29" t="s">
        <v>28</v>
      </c>
      <c r="D92" s="79" t="s">
        <v>330</v>
      </c>
      <c r="E92" s="80"/>
      <c r="F92" s="81">
        <v>2</v>
      </c>
      <c r="G92" s="82">
        <f t="shared" si="19"/>
        <v>0</v>
      </c>
      <c r="H92" s="83">
        <v>1.8</v>
      </c>
      <c r="I92" s="85">
        <f t="shared" si="20"/>
        <v>1.9980000000000002</v>
      </c>
    </row>
    <row r="93" spans="2:9" s="25" customFormat="1" ht="15.75" customHeight="1" x14ac:dyDescent="0.25">
      <c r="B93" s="65" t="s">
        <v>331</v>
      </c>
      <c r="C93" s="29" t="s">
        <v>28</v>
      </c>
      <c r="D93" s="79" t="s">
        <v>337</v>
      </c>
      <c r="E93" s="80"/>
      <c r="F93" s="81">
        <v>71.930000000000007</v>
      </c>
      <c r="G93" s="82">
        <f t="shared" si="19"/>
        <v>0</v>
      </c>
      <c r="H93" s="83">
        <v>64.8</v>
      </c>
      <c r="I93" s="85">
        <f t="shared" si="20"/>
        <v>71.927999999999997</v>
      </c>
    </row>
    <row r="94" spans="2:9" s="25" customFormat="1" ht="15.75" customHeight="1" x14ac:dyDescent="0.25">
      <c r="B94" s="65" t="s">
        <v>342</v>
      </c>
      <c r="C94" s="29" t="s">
        <v>28</v>
      </c>
      <c r="D94" s="79" t="s">
        <v>347</v>
      </c>
      <c r="E94" s="80"/>
      <c r="F94" s="81">
        <v>24.98</v>
      </c>
      <c r="G94" s="82">
        <f t="shared" si="19"/>
        <v>0</v>
      </c>
      <c r="H94" s="83">
        <v>22.5</v>
      </c>
      <c r="I94" s="85">
        <f t="shared" si="20"/>
        <v>24.975000000000001</v>
      </c>
    </row>
    <row r="95" spans="2:9" s="25" customFormat="1" ht="15.75" customHeight="1" x14ac:dyDescent="0.25">
      <c r="B95" s="65" t="s">
        <v>343</v>
      </c>
      <c r="C95" s="29" t="s">
        <v>28</v>
      </c>
      <c r="D95" s="79" t="s">
        <v>348</v>
      </c>
      <c r="E95" s="80"/>
      <c r="F95" s="81">
        <v>24.98</v>
      </c>
      <c r="G95" s="82">
        <f t="shared" si="19"/>
        <v>0</v>
      </c>
      <c r="H95" s="83">
        <v>22.5</v>
      </c>
      <c r="I95" s="85">
        <f t="shared" si="20"/>
        <v>24.975000000000001</v>
      </c>
    </row>
    <row r="96" spans="2:9" s="25" customFormat="1" ht="15.75" customHeight="1" x14ac:dyDescent="0.25">
      <c r="B96" s="65" t="s">
        <v>344</v>
      </c>
      <c r="C96" s="29" t="s">
        <v>28</v>
      </c>
      <c r="D96" s="79" t="s">
        <v>349</v>
      </c>
      <c r="E96" s="80"/>
      <c r="F96" s="81">
        <v>24.98</v>
      </c>
      <c r="G96" s="82">
        <f t="shared" si="19"/>
        <v>0</v>
      </c>
      <c r="H96" s="83">
        <v>22.5</v>
      </c>
      <c r="I96" s="85">
        <f t="shared" si="20"/>
        <v>24.975000000000001</v>
      </c>
    </row>
    <row r="97" spans="2:9" s="25" customFormat="1" ht="15.75" customHeight="1" x14ac:dyDescent="0.25">
      <c r="B97" s="65" t="s">
        <v>345</v>
      </c>
      <c r="C97" s="29" t="s">
        <v>28</v>
      </c>
      <c r="D97" s="79" t="s">
        <v>346</v>
      </c>
      <c r="E97" s="80"/>
      <c r="F97" s="81">
        <v>31.36</v>
      </c>
      <c r="G97" s="82">
        <f t="shared" si="19"/>
        <v>0</v>
      </c>
      <c r="H97" s="83">
        <v>28.25</v>
      </c>
      <c r="I97" s="85">
        <f t="shared" si="20"/>
        <v>31.357500000000002</v>
      </c>
    </row>
    <row r="98" spans="2:9" s="25" customFormat="1" ht="15.75" customHeight="1" x14ac:dyDescent="0.25">
      <c r="B98" s="65" t="s">
        <v>350</v>
      </c>
      <c r="C98" s="29" t="s">
        <v>28</v>
      </c>
      <c r="D98" s="79" t="s">
        <v>351</v>
      </c>
      <c r="E98" s="80"/>
      <c r="F98" s="81">
        <v>21.65</v>
      </c>
      <c r="G98" s="82">
        <f t="shared" si="19"/>
        <v>0</v>
      </c>
      <c r="H98" s="83">
        <v>19.5</v>
      </c>
      <c r="I98" s="85">
        <f t="shared" si="20"/>
        <v>21.645000000000003</v>
      </c>
    </row>
    <row r="99" spans="2:9" s="25" customFormat="1" ht="15.75" customHeight="1" x14ac:dyDescent="0.25">
      <c r="B99" s="65" t="s">
        <v>353</v>
      </c>
      <c r="C99" s="27" t="s">
        <v>7</v>
      </c>
      <c r="D99" s="79" t="s">
        <v>352</v>
      </c>
      <c r="E99" s="80"/>
      <c r="F99" s="81">
        <v>6.27</v>
      </c>
      <c r="G99" s="82">
        <f t="shared" si="19"/>
        <v>0</v>
      </c>
      <c r="H99" s="83">
        <v>5.65</v>
      </c>
      <c r="I99" s="85">
        <f t="shared" si="20"/>
        <v>6.2715000000000005</v>
      </c>
    </row>
    <row r="100" spans="2:9" s="25" customFormat="1" ht="15.75" customHeight="1" x14ac:dyDescent="0.25">
      <c r="B100" s="65" t="s">
        <v>354</v>
      </c>
      <c r="C100" s="29" t="s">
        <v>28</v>
      </c>
      <c r="D100" s="79" t="s">
        <v>355</v>
      </c>
      <c r="E100" s="80"/>
      <c r="F100" s="81">
        <v>17.23</v>
      </c>
      <c r="G100" s="82">
        <f t="shared" ref="G100" si="21">E100*F100</f>
        <v>0</v>
      </c>
      <c r="H100" s="83">
        <v>15.52</v>
      </c>
      <c r="I100" s="85">
        <f t="shared" ref="I100" si="22">H100*1.11</f>
        <v>17.2272</v>
      </c>
    </row>
    <row r="101" spans="2:9" s="26" customFormat="1" ht="15.75" customHeight="1" x14ac:dyDescent="0.25">
      <c r="B101" s="65" t="s">
        <v>356</v>
      </c>
      <c r="C101" s="27" t="s">
        <v>7</v>
      </c>
      <c r="D101" s="86" t="s">
        <v>357</v>
      </c>
      <c r="E101" s="80"/>
      <c r="F101" s="81">
        <v>22.2</v>
      </c>
      <c r="G101" s="82">
        <f t="shared" ref="G101" si="23">E101*F101</f>
        <v>0</v>
      </c>
      <c r="H101" s="83">
        <v>20</v>
      </c>
      <c r="I101" s="85">
        <f t="shared" ref="I101" si="24">H101*1.11</f>
        <v>22.200000000000003</v>
      </c>
    </row>
    <row r="102" spans="2:9" ht="15.75" customHeight="1" x14ac:dyDescent="0.25">
      <c r="B102" s="51"/>
      <c r="C102" s="20"/>
      <c r="D102" s="21" t="s">
        <v>361</v>
      </c>
      <c r="E102" s="20"/>
      <c r="F102" s="22"/>
      <c r="G102" s="52"/>
      <c r="H102" s="9"/>
      <c r="I102" s="9"/>
    </row>
    <row r="103" spans="2:9" s="25" customFormat="1" ht="15.75" customHeight="1" x14ac:dyDescent="0.25">
      <c r="B103" s="65" t="s">
        <v>360</v>
      </c>
      <c r="C103" s="29" t="s">
        <v>28</v>
      </c>
      <c r="D103" s="79" t="s">
        <v>126</v>
      </c>
      <c r="E103" s="80"/>
      <c r="F103" s="81">
        <v>5.83</v>
      </c>
      <c r="G103" s="82">
        <f t="shared" ref="G103:G114" si="25">E103*F103</f>
        <v>0</v>
      </c>
      <c r="H103" s="83">
        <v>5.25</v>
      </c>
      <c r="I103" s="85">
        <f t="shared" ref="I103:I114" si="26">H103*1.11</f>
        <v>5.8275000000000006</v>
      </c>
    </row>
    <row r="104" spans="2:9" s="25" customFormat="1" ht="15.75" customHeight="1" x14ac:dyDescent="0.25">
      <c r="B104" s="65" t="s">
        <v>262</v>
      </c>
      <c r="C104" s="27" t="s">
        <v>7</v>
      </c>
      <c r="D104" s="79" t="s">
        <v>131</v>
      </c>
      <c r="E104" s="80"/>
      <c r="F104" s="81">
        <v>2.78</v>
      </c>
      <c r="G104" s="82">
        <f t="shared" si="25"/>
        <v>0</v>
      </c>
      <c r="H104" s="83">
        <v>2.5</v>
      </c>
      <c r="I104" s="85">
        <f t="shared" si="26"/>
        <v>2.7750000000000004</v>
      </c>
    </row>
    <row r="105" spans="2:9" s="25" customFormat="1" ht="15.75" customHeight="1" x14ac:dyDescent="0.25">
      <c r="B105" s="65" t="s">
        <v>263</v>
      </c>
      <c r="C105" s="27" t="s">
        <v>7</v>
      </c>
      <c r="D105" s="79" t="s">
        <v>132</v>
      </c>
      <c r="E105" s="80"/>
      <c r="F105" s="81">
        <v>9.5500000000000007</v>
      </c>
      <c r="G105" s="82">
        <f t="shared" si="25"/>
        <v>0</v>
      </c>
      <c r="H105" s="83">
        <v>8.6</v>
      </c>
      <c r="I105" s="85">
        <f t="shared" si="26"/>
        <v>9.5460000000000012</v>
      </c>
    </row>
    <row r="106" spans="2:9" s="25" customFormat="1" ht="15.75" customHeight="1" x14ac:dyDescent="0.25">
      <c r="B106" s="65" t="s">
        <v>264</v>
      </c>
      <c r="C106" s="27" t="s">
        <v>7</v>
      </c>
      <c r="D106" s="79" t="s">
        <v>139</v>
      </c>
      <c r="E106" s="80"/>
      <c r="F106" s="81">
        <v>0.32</v>
      </c>
      <c r="G106" s="82">
        <f t="shared" si="25"/>
        <v>0</v>
      </c>
      <c r="H106" s="83">
        <v>0.28999999999999998</v>
      </c>
      <c r="I106" s="85">
        <f t="shared" si="26"/>
        <v>0.32190000000000002</v>
      </c>
    </row>
    <row r="107" spans="2:9" s="25" customFormat="1" ht="15.75" customHeight="1" x14ac:dyDescent="0.25">
      <c r="B107" s="65" t="s">
        <v>265</v>
      </c>
      <c r="C107" s="27" t="s">
        <v>7</v>
      </c>
      <c r="D107" s="79" t="s">
        <v>140</v>
      </c>
      <c r="E107" s="80"/>
      <c r="F107" s="81">
        <v>0.32</v>
      </c>
      <c r="G107" s="82">
        <f t="shared" si="25"/>
        <v>0</v>
      </c>
      <c r="H107" s="83">
        <v>0.28999999999999998</v>
      </c>
      <c r="I107" s="85">
        <f t="shared" si="26"/>
        <v>0.32190000000000002</v>
      </c>
    </row>
    <row r="108" spans="2:9" s="25" customFormat="1" ht="15.75" customHeight="1" x14ac:dyDescent="0.25">
      <c r="B108" s="65" t="s">
        <v>266</v>
      </c>
      <c r="C108" s="27" t="s">
        <v>7</v>
      </c>
      <c r="D108" s="79" t="s">
        <v>141</v>
      </c>
      <c r="E108" s="80"/>
      <c r="F108" s="81">
        <v>0.32</v>
      </c>
      <c r="G108" s="82">
        <f t="shared" si="25"/>
        <v>0</v>
      </c>
      <c r="H108" s="83">
        <v>0.28999999999999998</v>
      </c>
      <c r="I108" s="85">
        <f t="shared" si="26"/>
        <v>0.32190000000000002</v>
      </c>
    </row>
    <row r="109" spans="2:9" s="25" customFormat="1" ht="15.75" customHeight="1" x14ac:dyDescent="0.25">
      <c r="B109" s="65" t="s">
        <v>267</v>
      </c>
      <c r="C109" s="27" t="s">
        <v>7</v>
      </c>
      <c r="D109" s="79" t="s">
        <v>142</v>
      </c>
      <c r="E109" s="80"/>
      <c r="F109" s="81">
        <v>0.42</v>
      </c>
      <c r="G109" s="82">
        <f t="shared" si="25"/>
        <v>0</v>
      </c>
      <c r="H109" s="83">
        <v>0.38</v>
      </c>
      <c r="I109" s="85">
        <f t="shared" si="26"/>
        <v>0.42180000000000006</v>
      </c>
    </row>
    <row r="110" spans="2:9" s="25" customFormat="1" ht="15.75" customHeight="1" x14ac:dyDescent="0.25">
      <c r="B110" s="65" t="s">
        <v>268</v>
      </c>
      <c r="C110" s="27" t="s">
        <v>7</v>
      </c>
      <c r="D110" s="79" t="s">
        <v>143</v>
      </c>
      <c r="E110" s="80"/>
      <c r="F110" s="81">
        <v>0.42</v>
      </c>
      <c r="G110" s="82">
        <f t="shared" si="25"/>
        <v>0</v>
      </c>
      <c r="H110" s="83">
        <v>0.38</v>
      </c>
      <c r="I110" s="85">
        <f t="shared" si="26"/>
        <v>0.42180000000000006</v>
      </c>
    </row>
    <row r="111" spans="2:9" s="25" customFormat="1" ht="15.75" customHeight="1" x14ac:dyDescent="0.25">
      <c r="B111" s="65" t="s">
        <v>269</v>
      </c>
      <c r="C111" s="29" t="s">
        <v>28</v>
      </c>
      <c r="D111" s="79" t="s">
        <v>144</v>
      </c>
      <c r="E111" s="80"/>
      <c r="F111" s="81">
        <v>0.42</v>
      </c>
      <c r="G111" s="82">
        <f t="shared" si="25"/>
        <v>0</v>
      </c>
      <c r="H111" s="83">
        <v>0.38</v>
      </c>
      <c r="I111" s="85">
        <f t="shared" si="26"/>
        <v>0.42180000000000006</v>
      </c>
    </row>
    <row r="112" spans="2:9" s="25" customFormat="1" ht="15.75" customHeight="1" x14ac:dyDescent="0.25">
      <c r="B112" s="65" t="s">
        <v>270</v>
      </c>
      <c r="C112" s="29" t="s">
        <v>28</v>
      </c>
      <c r="D112" s="79" t="s">
        <v>145</v>
      </c>
      <c r="E112" s="80"/>
      <c r="F112" s="81">
        <v>0.41</v>
      </c>
      <c r="G112" s="82">
        <f t="shared" si="25"/>
        <v>0</v>
      </c>
      <c r="H112" s="83">
        <v>0.37</v>
      </c>
      <c r="I112" s="85">
        <f t="shared" si="26"/>
        <v>0.41070000000000001</v>
      </c>
    </row>
    <row r="113" spans="2:9" s="25" customFormat="1" ht="15.75" customHeight="1" x14ac:dyDescent="0.25">
      <c r="B113" s="65" t="s">
        <v>271</v>
      </c>
      <c r="C113" s="29" t="s">
        <v>28</v>
      </c>
      <c r="D113" s="79" t="s">
        <v>146</v>
      </c>
      <c r="E113" s="80"/>
      <c r="F113" s="81">
        <v>0.41</v>
      </c>
      <c r="G113" s="82">
        <f t="shared" si="25"/>
        <v>0</v>
      </c>
      <c r="H113" s="83">
        <v>0.37</v>
      </c>
      <c r="I113" s="85">
        <f t="shared" si="26"/>
        <v>0.41070000000000001</v>
      </c>
    </row>
    <row r="114" spans="2:9" s="25" customFormat="1" ht="15.75" customHeight="1" x14ac:dyDescent="0.25">
      <c r="B114" s="65" t="s">
        <v>272</v>
      </c>
      <c r="C114" s="27" t="s">
        <v>7</v>
      </c>
      <c r="D114" s="79" t="s">
        <v>148</v>
      </c>
      <c r="E114" s="80"/>
      <c r="F114" s="81">
        <v>0.41</v>
      </c>
      <c r="G114" s="82">
        <f t="shared" si="25"/>
        <v>0</v>
      </c>
      <c r="H114" s="83">
        <v>0.37</v>
      </c>
      <c r="I114" s="85">
        <f t="shared" si="26"/>
        <v>0.41070000000000001</v>
      </c>
    </row>
    <row r="115" spans="2:9" ht="15.75" customHeight="1" x14ac:dyDescent="0.25">
      <c r="B115" s="141"/>
      <c r="C115" s="142"/>
      <c r="D115" s="142"/>
      <c r="E115" s="115" t="s">
        <v>236</v>
      </c>
      <c r="F115" s="115"/>
      <c r="G115" s="53">
        <f>SUM(G65:G114)</f>
        <v>0</v>
      </c>
      <c r="H115" s="14"/>
      <c r="I115" s="16"/>
    </row>
    <row r="116" spans="2:9" ht="15.75" customHeight="1" thickBot="1" x14ac:dyDescent="0.3">
      <c r="B116" s="139" t="s">
        <v>332</v>
      </c>
      <c r="C116" s="140"/>
      <c r="D116" s="140"/>
      <c r="E116" s="106" t="s">
        <v>234</v>
      </c>
      <c r="F116" s="106"/>
      <c r="G116" s="56">
        <f>G61</f>
        <v>0</v>
      </c>
      <c r="H116" s="14"/>
      <c r="I116" s="16"/>
    </row>
    <row r="117" spans="2:9" ht="20.100000000000001" customHeight="1" thickBot="1" x14ac:dyDescent="0.3">
      <c r="B117" s="107" t="s">
        <v>333</v>
      </c>
      <c r="C117" s="108"/>
      <c r="D117" s="108"/>
      <c r="E117" s="109" t="s">
        <v>242</v>
      </c>
      <c r="F117" s="109"/>
      <c r="G117" s="49">
        <f>G115+G116</f>
        <v>0</v>
      </c>
      <c r="H117" s="14"/>
      <c r="I117" s="16"/>
    </row>
    <row r="118" spans="2:9" ht="20.100000000000001" customHeight="1" x14ac:dyDescent="0.25">
      <c r="B118" s="135" t="s">
        <v>336</v>
      </c>
      <c r="C118" s="136"/>
      <c r="D118" s="136"/>
      <c r="E118" s="152"/>
      <c r="F118" s="152"/>
      <c r="G118" s="70"/>
      <c r="H118" s="14"/>
      <c r="I118" s="16"/>
    </row>
    <row r="119" spans="2:9" ht="20.100000000000001" customHeight="1" x14ac:dyDescent="0.25">
      <c r="B119" s="137" t="s">
        <v>334</v>
      </c>
      <c r="C119" s="138"/>
      <c r="D119" s="138"/>
      <c r="E119" s="153"/>
      <c r="F119" s="153"/>
      <c r="G119" s="68"/>
      <c r="H119" s="14"/>
      <c r="I119" s="16"/>
    </row>
    <row r="120" spans="2:9" ht="30" customHeight="1" thickBot="1" x14ac:dyDescent="0.3">
      <c r="B120" s="102" t="s">
        <v>335</v>
      </c>
      <c r="C120" s="103"/>
      <c r="D120" s="103"/>
      <c r="E120" s="151"/>
      <c r="F120" s="151"/>
      <c r="G120" s="69"/>
      <c r="H120" s="14"/>
      <c r="I120" s="16"/>
    </row>
    <row r="121" spans="2:9" ht="15" customHeight="1" x14ac:dyDescent="0.25">
      <c r="B121" s="100"/>
      <c r="C121" s="100"/>
      <c r="D121" s="100"/>
      <c r="E121" s="100"/>
      <c r="F121" s="100"/>
      <c r="G121" s="100"/>
      <c r="H121" s="14"/>
      <c r="I121" s="16"/>
    </row>
    <row r="122" spans="2:9" ht="15" customHeight="1" x14ac:dyDescent="0.25">
      <c r="B122" s="19"/>
      <c r="C122" s="19"/>
      <c r="D122" s="19"/>
      <c r="E122" s="19"/>
      <c r="F122" s="19"/>
      <c r="G122" s="19"/>
      <c r="H122" s="14"/>
      <c r="I122" s="16"/>
    </row>
    <row r="123" spans="2:9" ht="15" customHeight="1" x14ac:dyDescent="0.25">
      <c r="B123" s="19"/>
      <c r="C123" s="19"/>
      <c r="D123" s="19"/>
      <c r="E123" s="19"/>
      <c r="F123" s="19"/>
      <c r="G123" s="19"/>
      <c r="H123" s="14"/>
      <c r="I123" s="16"/>
    </row>
    <row r="124" spans="2:9" ht="15" customHeight="1" x14ac:dyDescent="0.25">
      <c r="B124" s="19"/>
      <c r="C124" s="19"/>
      <c r="D124" s="19"/>
      <c r="E124" s="19"/>
      <c r="F124" s="19"/>
      <c r="G124" s="19"/>
      <c r="H124" s="14"/>
      <c r="I124" s="16"/>
    </row>
    <row r="125" spans="2:9" ht="15" customHeight="1" x14ac:dyDescent="0.25">
      <c r="B125" s="19"/>
      <c r="C125" s="19"/>
      <c r="D125" s="19"/>
      <c r="E125" s="19"/>
      <c r="F125" s="19"/>
      <c r="G125" s="19"/>
      <c r="H125" s="14"/>
      <c r="I125" s="16"/>
    </row>
    <row r="126" spans="2:9" ht="15" customHeight="1" x14ac:dyDescent="0.25">
      <c r="B126" s="19"/>
      <c r="C126" s="19"/>
      <c r="D126" s="19"/>
      <c r="E126" s="19"/>
      <c r="F126" s="19"/>
      <c r="G126" s="19"/>
      <c r="H126" s="14"/>
      <c r="I126" s="16"/>
    </row>
    <row r="127" spans="2:9" ht="15" customHeight="1" x14ac:dyDescent="0.25">
      <c r="B127" s="19"/>
      <c r="C127" s="19"/>
      <c r="D127" s="19"/>
      <c r="E127" s="19"/>
      <c r="F127" s="19"/>
      <c r="G127" s="19"/>
      <c r="H127" s="14"/>
      <c r="I127" s="16"/>
    </row>
    <row r="128" spans="2:9" ht="15" customHeight="1" x14ac:dyDescent="0.25">
      <c r="B128" s="19"/>
      <c r="C128" s="19"/>
      <c r="D128" s="19"/>
      <c r="E128" s="19"/>
      <c r="F128" s="19"/>
      <c r="G128" s="19"/>
      <c r="H128" s="14"/>
      <c r="I128" s="16"/>
    </row>
    <row r="129" spans="2:9" ht="15" customHeight="1" x14ac:dyDescent="0.25">
      <c r="B129" s="19"/>
      <c r="C129" s="19"/>
      <c r="D129" s="19"/>
      <c r="E129" s="19"/>
      <c r="F129" s="19"/>
      <c r="G129" s="19"/>
      <c r="H129" s="14"/>
      <c r="I129" s="16"/>
    </row>
    <row r="130" spans="2:9" ht="15" customHeight="1" x14ac:dyDescent="0.25">
      <c r="B130" s="19"/>
      <c r="C130" s="19"/>
      <c r="D130" s="19"/>
      <c r="E130" s="19"/>
      <c r="F130" s="19"/>
      <c r="G130" s="19"/>
      <c r="H130" s="14"/>
      <c r="I130" s="16"/>
    </row>
    <row r="131" spans="2:9" ht="15.75" x14ac:dyDescent="0.25">
      <c r="B131" s="19"/>
      <c r="C131" s="19"/>
      <c r="D131" s="19"/>
      <c r="E131" s="19"/>
      <c r="F131" s="19"/>
      <c r="G131" s="19"/>
      <c r="H131" s="19"/>
      <c r="I131" s="19"/>
    </row>
    <row r="132" spans="2:9" ht="15.75" x14ac:dyDescent="0.25">
      <c r="B132" s="19"/>
      <c r="C132" s="19"/>
      <c r="D132" s="19"/>
      <c r="E132" s="19"/>
      <c r="F132" s="19"/>
      <c r="G132" s="19"/>
      <c r="H132" s="19"/>
      <c r="I132" s="19"/>
    </row>
    <row r="133" spans="2:9" ht="15.75" x14ac:dyDescent="0.25">
      <c r="B133" s="19"/>
      <c r="C133" s="19"/>
      <c r="D133" s="19"/>
      <c r="E133" s="19"/>
      <c r="F133" s="19"/>
      <c r="G133" s="19"/>
      <c r="H133" s="19"/>
      <c r="I133" s="19"/>
    </row>
    <row r="134" spans="2:9" ht="15.75" x14ac:dyDescent="0.25">
      <c r="B134" s="19"/>
      <c r="C134" s="19"/>
      <c r="D134" s="19"/>
      <c r="E134" s="19"/>
      <c r="F134" s="19"/>
      <c r="G134" s="19"/>
      <c r="H134" s="19"/>
      <c r="I134" s="19"/>
    </row>
    <row r="135" spans="2:9" ht="15.75" x14ac:dyDescent="0.25">
      <c r="B135" s="19"/>
      <c r="C135" s="19"/>
      <c r="D135" s="19"/>
      <c r="E135" s="19"/>
      <c r="F135" s="19"/>
      <c r="G135" s="19"/>
      <c r="H135" s="19"/>
      <c r="I135" s="19"/>
    </row>
    <row r="136" spans="2:9" ht="15.75" x14ac:dyDescent="0.25">
      <c r="B136" s="19"/>
      <c r="C136" s="19"/>
      <c r="D136" s="19"/>
      <c r="E136" s="19"/>
      <c r="F136" s="19"/>
      <c r="G136" s="19"/>
      <c r="H136" s="19"/>
      <c r="I136" s="19"/>
    </row>
    <row r="137" spans="2:9" ht="15.75" x14ac:dyDescent="0.25">
      <c r="B137" s="19"/>
      <c r="C137" s="19"/>
      <c r="D137" s="19"/>
      <c r="E137" s="19"/>
      <c r="F137" s="19"/>
      <c r="G137" s="19"/>
      <c r="H137" s="19"/>
      <c r="I137" s="19"/>
    </row>
    <row r="138" spans="2:9" ht="15.75" x14ac:dyDescent="0.25">
      <c r="B138" s="19"/>
      <c r="C138" s="19"/>
      <c r="D138" s="19"/>
      <c r="E138" s="19"/>
      <c r="F138" s="19"/>
      <c r="G138" s="19"/>
      <c r="H138" s="19"/>
      <c r="I138" s="19"/>
    </row>
    <row r="139" spans="2:9" ht="15.75" x14ac:dyDescent="0.25">
      <c r="B139" s="19"/>
      <c r="C139" s="19"/>
      <c r="D139" s="19"/>
      <c r="E139" s="19"/>
      <c r="F139" s="19"/>
      <c r="G139" s="19"/>
      <c r="H139" s="19"/>
      <c r="I139" s="19"/>
    </row>
    <row r="140" spans="2:9" ht="15.75" x14ac:dyDescent="0.25">
      <c r="B140" s="19"/>
      <c r="C140" s="19"/>
      <c r="D140" s="19"/>
      <c r="E140" s="19"/>
      <c r="F140" s="19"/>
      <c r="G140" s="19"/>
      <c r="H140" s="19"/>
      <c r="I140" s="19"/>
    </row>
    <row r="141" spans="2:9" ht="15.75" x14ac:dyDescent="0.25">
      <c r="B141" s="19"/>
      <c r="C141" s="19"/>
      <c r="D141" s="19"/>
      <c r="E141" s="19"/>
      <c r="F141" s="19"/>
      <c r="G141" s="19"/>
      <c r="H141" s="19"/>
      <c r="I141" s="19"/>
    </row>
    <row r="142" spans="2:9" ht="15.75" x14ac:dyDescent="0.25">
      <c r="B142" s="19"/>
      <c r="C142" s="19"/>
      <c r="D142" s="19"/>
      <c r="E142" s="19"/>
      <c r="F142" s="19"/>
      <c r="G142" s="19"/>
      <c r="H142" s="19"/>
      <c r="I142" s="19"/>
    </row>
    <row r="143" spans="2:9" ht="15.75" x14ac:dyDescent="0.25">
      <c r="B143" s="19"/>
      <c r="C143" s="19"/>
      <c r="D143" s="19"/>
      <c r="E143" s="19"/>
      <c r="F143" s="19"/>
      <c r="G143" s="19"/>
      <c r="H143" s="19"/>
      <c r="I143" s="19"/>
    </row>
    <row r="144" spans="2:9" ht="15.75" x14ac:dyDescent="0.25">
      <c r="B144" s="19"/>
      <c r="C144" s="19"/>
      <c r="D144" s="19"/>
      <c r="E144" s="19"/>
      <c r="F144" s="19"/>
      <c r="G144" s="19"/>
      <c r="H144" s="19"/>
      <c r="I144" s="19"/>
    </row>
    <row r="145" spans="2:9" ht="15.75" x14ac:dyDescent="0.25">
      <c r="B145" s="19"/>
      <c r="C145" s="19"/>
      <c r="D145" s="19"/>
      <c r="E145" s="19"/>
      <c r="F145" s="19"/>
      <c r="G145" s="19"/>
      <c r="H145" s="19"/>
      <c r="I145" s="19"/>
    </row>
    <row r="146" spans="2:9" ht="15.75" x14ac:dyDescent="0.25">
      <c r="B146" s="19"/>
      <c r="C146" s="19"/>
      <c r="D146" s="19"/>
      <c r="E146" s="19"/>
      <c r="F146" s="19"/>
      <c r="G146" s="19"/>
      <c r="H146" s="19"/>
      <c r="I146" s="19"/>
    </row>
    <row r="147" spans="2:9" ht="15.75" x14ac:dyDescent="0.25">
      <c r="B147" s="19"/>
      <c r="C147" s="19"/>
      <c r="D147" s="19"/>
      <c r="E147" s="19"/>
      <c r="F147" s="19"/>
      <c r="G147" s="19"/>
      <c r="H147" s="19"/>
      <c r="I147" s="19"/>
    </row>
    <row r="148" spans="2:9" ht="15.75" x14ac:dyDescent="0.25">
      <c r="B148" s="19"/>
      <c r="C148" s="19"/>
      <c r="D148" s="19"/>
      <c r="E148" s="19"/>
      <c r="F148" s="19"/>
      <c r="G148" s="19"/>
      <c r="H148" s="19"/>
      <c r="I148" s="19"/>
    </row>
    <row r="149" spans="2:9" ht="15.75" x14ac:dyDescent="0.25">
      <c r="B149" s="19"/>
      <c r="C149" s="19"/>
      <c r="D149" s="19"/>
      <c r="E149" s="19"/>
      <c r="F149" s="19"/>
      <c r="G149" s="19"/>
      <c r="H149" s="19"/>
      <c r="I149" s="19"/>
    </row>
    <row r="150" spans="2:9" ht="15.75" x14ac:dyDescent="0.25">
      <c r="B150" s="19"/>
      <c r="C150" s="19"/>
      <c r="D150" s="19"/>
      <c r="E150" s="19"/>
      <c r="F150" s="19"/>
      <c r="G150" s="19"/>
      <c r="H150" s="19"/>
      <c r="I150" s="19"/>
    </row>
    <row r="151" spans="2:9" ht="15.75" x14ac:dyDescent="0.25">
      <c r="B151" s="19"/>
      <c r="C151" s="19"/>
      <c r="D151" s="19"/>
      <c r="E151" s="19"/>
      <c r="F151" s="19"/>
      <c r="G151" s="19"/>
      <c r="H151" s="19"/>
      <c r="I151" s="19"/>
    </row>
    <row r="152" spans="2:9" ht="15.75" x14ac:dyDescent="0.25">
      <c r="B152" s="19"/>
      <c r="C152" s="19"/>
      <c r="D152" s="19"/>
      <c r="E152" s="19"/>
      <c r="F152" s="19"/>
      <c r="G152" s="19"/>
      <c r="H152" s="19"/>
      <c r="I152" s="19"/>
    </row>
    <row r="153" spans="2:9" ht="15.75" x14ac:dyDescent="0.25">
      <c r="B153" s="19"/>
      <c r="C153" s="19"/>
      <c r="D153" s="19"/>
      <c r="E153" s="19"/>
      <c r="F153" s="19"/>
      <c r="G153" s="19"/>
      <c r="H153" s="19"/>
      <c r="I153" s="19"/>
    </row>
  </sheetData>
  <mergeCells count="22">
    <mergeCell ref="E115:F115"/>
    <mergeCell ref="B1:G1"/>
    <mergeCell ref="B2:E2"/>
    <mergeCell ref="F2:G2"/>
    <mergeCell ref="B3:E3"/>
    <mergeCell ref="F3:G3"/>
    <mergeCell ref="B121:G121"/>
    <mergeCell ref="B61:D61"/>
    <mergeCell ref="E61:F61"/>
    <mergeCell ref="B120:D120"/>
    <mergeCell ref="E120:F120"/>
    <mergeCell ref="B117:D117"/>
    <mergeCell ref="E117:F117"/>
    <mergeCell ref="B118:D118"/>
    <mergeCell ref="E118:F118"/>
    <mergeCell ref="B119:D119"/>
    <mergeCell ref="E119:F119"/>
    <mergeCell ref="B62:E62"/>
    <mergeCell ref="F62:G62"/>
    <mergeCell ref="B116:D116"/>
    <mergeCell ref="E116:F116"/>
    <mergeCell ref="B115:D115"/>
  </mergeCells>
  <hyperlinks>
    <hyperlink ref="B119" r:id="rId1" display="https://cart-us.na.org/" xr:uid="{1FA048C7-668D-4B5E-9E05-1A5B8A5A26D3}"/>
    <hyperlink ref="B120" r:id="rId2" display="https://svgna.org/" xr:uid="{52EA2C8D-243E-46A8-ABDE-D35EB7BB12AA}"/>
  </hyperlinks>
  <printOptions horizontalCentered="1" verticalCentered="1"/>
  <pageMargins left="0.25" right="0.25" top="0.25" bottom="0.25" header="0.05" footer="0.05"/>
  <pageSetup scale="7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0"/>
  <sheetViews>
    <sheetView topLeftCell="B206" zoomScaleNormal="100" workbookViewId="0">
      <selection activeCell="B224" sqref="B224:I227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  <col min="9" max="9" width="10.7109375" customWidth="1"/>
  </cols>
  <sheetData>
    <row r="1" spans="2:11" ht="21.95" customHeight="1" thickBot="1" x14ac:dyDescent="0.3">
      <c r="B1" s="163" t="s">
        <v>157</v>
      </c>
      <c r="C1" s="164"/>
      <c r="D1" s="164"/>
      <c r="E1" s="164"/>
      <c r="F1" s="164"/>
      <c r="G1" s="165"/>
      <c r="H1" s="2"/>
      <c r="I1" s="2"/>
      <c r="J1" s="2"/>
      <c r="K1" s="2"/>
    </row>
    <row r="2" spans="2:11" ht="21.95" customHeight="1" x14ac:dyDescent="0.25">
      <c r="B2" s="146" t="s">
        <v>10</v>
      </c>
      <c r="C2" s="147"/>
      <c r="D2" s="147"/>
      <c r="E2" s="148"/>
      <c r="F2" s="149" t="s">
        <v>2</v>
      </c>
      <c r="G2" s="150"/>
      <c r="H2" s="2"/>
      <c r="I2" s="2">
        <v>197</v>
      </c>
      <c r="J2" s="2"/>
      <c r="K2" s="2"/>
    </row>
    <row r="3" spans="2:11" ht="21.95" customHeight="1" x14ac:dyDescent="0.25">
      <c r="B3" s="129" t="s">
        <v>1</v>
      </c>
      <c r="C3" s="130"/>
      <c r="D3" s="130"/>
      <c r="E3" s="131"/>
      <c r="F3" s="132" t="s">
        <v>5</v>
      </c>
      <c r="G3" s="133"/>
      <c r="H3" s="2"/>
      <c r="I3" s="2"/>
      <c r="J3" s="1"/>
      <c r="K3" s="1"/>
    </row>
    <row r="4" spans="2:11" ht="30" customHeight="1" x14ac:dyDescent="0.25">
      <c r="B4" s="39" t="s">
        <v>3</v>
      </c>
      <c r="C4" s="5" t="s">
        <v>6</v>
      </c>
      <c r="D4" s="4" t="s">
        <v>0</v>
      </c>
      <c r="E4" s="5" t="s">
        <v>29</v>
      </c>
      <c r="F4" s="4" t="s">
        <v>4</v>
      </c>
      <c r="G4" s="40" t="s">
        <v>44</v>
      </c>
      <c r="H4" s="38" t="s">
        <v>8</v>
      </c>
      <c r="I4" s="6" t="s">
        <v>9</v>
      </c>
    </row>
    <row r="5" spans="2:11" ht="15" customHeight="1" x14ac:dyDescent="0.25">
      <c r="B5" s="41"/>
      <c r="C5" s="7"/>
      <c r="D5" s="34" t="s">
        <v>19</v>
      </c>
      <c r="E5" s="7"/>
      <c r="F5" s="8"/>
      <c r="G5" s="42"/>
      <c r="H5" s="9"/>
      <c r="I5" s="10"/>
    </row>
    <row r="6" spans="2:11" ht="14.45" customHeight="1" x14ac:dyDescent="0.25">
      <c r="B6" s="43">
        <v>1101</v>
      </c>
      <c r="C6" s="11" t="s">
        <v>7</v>
      </c>
      <c r="D6" s="79" t="s">
        <v>158</v>
      </c>
      <c r="E6" s="80"/>
      <c r="F6" s="81">
        <v>17.37</v>
      </c>
      <c r="G6" s="82">
        <f>E6*F6</f>
        <v>0</v>
      </c>
      <c r="H6" s="83">
        <v>15.65</v>
      </c>
      <c r="I6" s="84">
        <f>H6*1.11</f>
        <v>17.371500000000001</v>
      </c>
    </row>
    <row r="7" spans="2:11" ht="14.45" customHeight="1" x14ac:dyDescent="0.25">
      <c r="B7" s="43" t="s">
        <v>11</v>
      </c>
      <c r="C7" s="28" t="s">
        <v>28</v>
      </c>
      <c r="D7" s="79" t="s">
        <v>159</v>
      </c>
      <c r="E7" s="80"/>
      <c r="F7" s="81">
        <v>17.37</v>
      </c>
      <c r="G7" s="82">
        <f t="shared" ref="G7:G31" si="0">E7*F7</f>
        <v>0</v>
      </c>
      <c r="H7" s="83">
        <v>15.65</v>
      </c>
      <c r="I7" s="84">
        <f>H7*1.11</f>
        <v>17.371500000000001</v>
      </c>
    </row>
    <row r="8" spans="2:11" ht="14.45" customHeight="1" x14ac:dyDescent="0.25">
      <c r="B8" s="43" t="s">
        <v>12</v>
      </c>
      <c r="C8" s="28" t="s">
        <v>28</v>
      </c>
      <c r="D8" s="79" t="s">
        <v>160</v>
      </c>
      <c r="E8" s="80"/>
      <c r="F8" s="81">
        <v>23.64</v>
      </c>
      <c r="G8" s="82">
        <f t="shared" si="0"/>
        <v>0</v>
      </c>
      <c r="H8" s="83">
        <v>21.3</v>
      </c>
      <c r="I8" s="84">
        <f t="shared" ref="I8:I31" si="1">H8*1.11</f>
        <v>23.643000000000004</v>
      </c>
    </row>
    <row r="9" spans="2:11" ht="14.45" customHeight="1" x14ac:dyDescent="0.25">
      <c r="B9" s="43">
        <v>1102</v>
      </c>
      <c r="C9" s="11" t="s">
        <v>7</v>
      </c>
      <c r="D9" s="79" t="s">
        <v>161</v>
      </c>
      <c r="E9" s="80"/>
      <c r="F9" s="81">
        <v>17.37</v>
      </c>
      <c r="G9" s="82">
        <f t="shared" si="0"/>
        <v>0</v>
      </c>
      <c r="H9" s="83">
        <v>15.65</v>
      </c>
      <c r="I9" s="84">
        <f t="shared" si="1"/>
        <v>17.371500000000001</v>
      </c>
    </row>
    <row r="10" spans="2:11" ht="14.45" customHeight="1" x14ac:dyDescent="0.25">
      <c r="B10" s="43">
        <v>1106</v>
      </c>
      <c r="C10" s="28" t="s">
        <v>28</v>
      </c>
      <c r="D10" s="79" t="s">
        <v>162</v>
      </c>
      <c r="E10" s="80"/>
      <c r="F10" s="81">
        <v>17.37</v>
      </c>
      <c r="G10" s="82">
        <f t="shared" si="0"/>
        <v>0</v>
      </c>
      <c r="H10" s="83">
        <v>15.65</v>
      </c>
      <c r="I10" s="84">
        <f t="shared" si="1"/>
        <v>17.371500000000001</v>
      </c>
    </row>
    <row r="11" spans="2:11" ht="14.45" customHeight="1" x14ac:dyDescent="0.25">
      <c r="B11" s="43">
        <v>1107</v>
      </c>
      <c r="C11" s="28" t="s">
        <v>28</v>
      </c>
      <c r="D11" s="79" t="s">
        <v>163</v>
      </c>
      <c r="E11" s="80"/>
      <c r="F11" s="81">
        <v>39.409999999999997</v>
      </c>
      <c r="G11" s="82">
        <f t="shared" si="0"/>
        <v>0</v>
      </c>
      <c r="H11" s="83">
        <v>35.5</v>
      </c>
      <c r="I11" s="84">
        <f t="shared" si="1"/>
        <v>39.405000000000001</v>
      </c>
    </row>
    <row r="12" spans="2:11" ht="14.45" customHeight="1" x14ac:dyDescent="0.25">
      <c r="B12" s="43">
        <v>1110</v>
      </c>
      <c r="C12" s="11" t="s">
        <v>7</v>
      </c>
      <c r="D12" s="79" t="s">
        <v>164</v>
      </c>
      <c r="E12" s="80"/>
      <c r="F12" s="81">
        <v>16.59</v>
      </c>
      <c r="G12" s="82">
        <f t="shared" si="0"/>
        <v>0</v>
      </c>
      <c r="H12" s="83">
        <v>14.95</v>
      </c>
      <c r="I12" s="84">
        <f t="shared" si="1"/>
        <v>16.5945</v>
      </c>
      <c r="K12" t="s">
        <v>237</v>
      </c>
    </row>
    <row r="13" spans="2:11" ht="14.45" customHeight="1" x14ac:dyDescent="0.25">
      <c r="B13" s="43" t="s">
        <v>154</v>
      </c>
      <c r="C13" s="28" t="s">
        <v>28</v>
      </c>
      <c r="D13" s="79" t="s">
        <v>155</v>
      </c>
      <c r="E13" s="80"/>
      <c r="F13" s="81">
        <v>44.4</v>
      </c>
      <c r="G13" s="82">
        <f t="shared" si="0"/>
        <v>0</v>
      </c>
      <c r="H13" s="83">
        <v>40</v>
      </c>
      <c r="I13" s="84">
        <f t="shared" si="1"/>
        <v>44.400000000000006</v>
      </c>
    </row>
    <row r="14" spans="2:11" ht="14.45" customHeight="1" x14ac:dyDescent="0.25">
      <c r="B14" s="43" t="s">
        <v>13</v>
      </c>
      <c r="C14" s="15" t="s">
        <v>28</v>
      </c>
      <c r="D14" s="79" t="s">
        <v>165</v>
      </c>
      <c r="E14" s="80"/>
      <c r="F14" s="81">
        <v>22.2</v>
      </c>
      <c r="G14" s="82">
        <f t="shared" si="0"/>
        <v>0</v>
      </c>
      <c r="H14" s="83">
        <v>20</v>
      </c>
      <c r="I14" s="84">
        <f t="shared" si="1"/>
        <v>22.200000000000003</v>
      </c>
    </row>
    <row r="15" spans="2:11" ht="14.45" customHeight="1" x14ac:dyDescent="0.25">
      <c r="B15" s="43">
        <v>1112</v>
      </c>
      <c r="C15" s="11" t="s">
        <v>7</v>
      </c>
      <c r="D15" s="79" t="s">
        <v>166</v>
      </c>
      <c r="E15" s="80"/>
      <c r="F15" s="81">
        <v>13.65</v>
      </c>
      <c r="G15" s="82">
        <f t="shared" si="0"/>
        <v>0</v>
      </c>
      <c r="H15" s="83">
        <v>12.3</v>
      </c>
      <c r="I15" s="84">
        <f t="shared" si="1"/>
        <v>13.653000000000002</v>
      </c>
      <c r="K15" t="s">
        <v>237</v>
      </c>
    </row>
    <row r="16" spans="2:11" ht="14.45" customHeight="1" x14ac:dyDescent="0.25">
      <c r="B16" s="43">
        <v>1113</v>
      </c>
      <c r="C16" s="28" t="s">
        <v>28</v>
      </c>
      <c r="D16" s="79" t="s">
        <v>167</v>
      </c>
      <c r="E16" s="80"/>
      <c r="F16" s="81">
        <v>14.21</v>
      </c>
      <c r="G16" s="82">
        <f t="shared" si="0"/>
        <v>0</v>
      </c>
      <c r="H16" s="83">
        <v>12.8</v>
      </c>
      <c r="I16" s="84">
        <f t="shared" si="1"/>
        <v>14.208000000000002</v>
      </c>
    </row>
    <row r="17" spans="2:11" ht="14.45" customHeight="1" x14ac:dyDescent="0.25">
      <c r="B17" s="43">
        <v>1114</v>
      </c>
      <c r="C17" s="97" t="s">
        <v>28</v>
      </c>
      <c r="D17" s="79" t="s">
        <v>168</v>
      </c>
      <c r="E17" s="80"/>
      <c r="F17" s="81">
        <v>26.36</v>
      </c>
      <c r="G17" s="82">
        <f t="shared" si="0"/>
        <v>0</v>
      </c>
      <c r="H17" s="83">
        <v>23.75</v>
      </c>
      <c r="I17" s="84">
        <f t="shared" si="1"/>
        <v>26.362500000000001</v>
      </c>
    </row>
    <row r="18" spans="2:11" ht="14.45" customHeight="1" x14ac:dyDescent="0.25">
      <c r="B18" s="43">
        <v>1121</v>
      </c>
      <c r="C18" s="28" t="s">
        <v>28</v>
      </c>
      <c r="D18" s="79" t="s">
        <v>14</v>
      </c>
      <c r="E18" s="80"/>
      <c r="F18" s="81">
        <v>16.649999999999999</v>
      </c>
      <c r="G18" s="82">
        <f t="shared" si="0"/>
        <v>0</v>
      </c>
      <c r="H18" s="83">
        <v>15</v>
      </c>
      <c r="I18" s="84">
        <f t="shared" si="1"/>
        <v>16.650000000000002</v>
      </c>
      <c r="K18" t="s">
        <v>237</v>
      </c>
    </row>
    <row r="19" spans="2:11" ht="14.45" customHeight="1" x14ac:dyDescent="0.25">
      <c r="B19" s="43">
        <v>1130</v>
      </c>
      <c r="C19" s="11" t="s">
        <v>7</v>
      </c>
      <c r="D19" s="79" t="s">
        <v>169</v>
      </c>
      <c r="E19" s="80"/>
      <c r="F19" s="81">
        <v>12.49</v>
      </c>
      <c r="G19" s="82">
        <f t="shared" si="0"/>
        <v>0</v>
      </c>
      <c r="H19" s="83">
        <v>11.25</v>
      </c>
      <c r="I19" s="85">
        <f t="shared" si="1"/>
        <v>12.487500000000001</v>
      </c>
    </row>
    <row r="20" spans="2:11" ht="14.45" customHeight="1" x14ac:dyDescent="0.25">
      <c r="B20" s="43">
        <v>1140</v>
      </c>
      <c r="C20" s="11" t="s">
        <v>7</v>
      </c>
      <c r="D20" s="79" t="s">
        <v>170</v>
      </c>
      <c r="E20" s="80"/>
      <c r="F20" s="81">
        <v>13.65</v>
      </c>
      <c r="G20" s="82">
        <f t="shared" si="0"/>
        <v>0</v>
      </c>
      <c r="H20" s="83">
        <v>12.3</v>
      </c>
      <c r="I20" s="85">
        <f t="shared" si="1"/>
        <v>13.653000000000002</v>
      </c>
    </row>
    <row r="21" spans="2:11" ht="14.45" customHeight="1" x14ac:dyDescent="0.25">
      <c r="B21" s="43" t="s">
        <v>15</v>
      </c>
      <c r="C21" s="28" t="s">
        <v>28</v>
      </c>
      <c r="D21" s="79" t="s">
        <v>171</v>
      </c>
      <c r="E21" s="80"/>
      <c r="F21" s="81">
        <v>19.309999999999999</v>
      </c>
      <c r="G21" s="82">
        <f t="shared" si="0"/>
        <v>0</v>
      </c>
      <c r="H21" s="83">
        <v>17.399999999999999</v>
      </c>
      <c r="I21" s="85">
        <f t="shared" si="1"/>
        <v>19.314</v>
      </c>
    </row>
    <row r="22" spans="2:11" ht="14.45" customHeight="1" x14ac:dyDescent="0.25">
      <c r="B22" s="43">
        <v>1143</v>
      </c>
      <c r="C22" s="11" t="s">
        <v>7</v>
      </c>
      <c r="D22" s="79" t="s">
        <v>172</v>
      </c>
      <c r="E22" s="80"/>
      <c r="F22" s="81">
        <v>13.65</v>
      </c>
      <c r="G22" s="82">
        <f t="shared" si="0"/>
        <v>0</v>
      </c>
      <c r="H22" s="83">
        <v>12.3</v>
      </c>
      <c r="I22" s="85">
        <f t="shared" si="1"/>
        <v>13.653000000000002</v>
      </c>
    </row>
    <row r="23" spans="2:11" ht="14.45" customHeight="1" x14ac:dyDescent="0.25">
      <c r="B23" s="43">
        <v>1144</v>
      </c>
      <c r="C23" s="28" t="s">
        <v>28</v>
      </c>
      <c r="D23" s="79" t="s">
        <v>173</v>
      </c>
      <c r="E23" s="80"/>
      <c r="F23" s="81">
        <v>13.65</v>
      </c>
      <c r="G23" s="82">
        <f t="shared" si="0"/>
        <v>0</v>
      </c>
      <c r="H23" s="83">
        <v>12.3</v>
      </c>
      <c r="I23" s="85">
        <f t="shared" si="1"/>
        <v>13.653000000000002</v>
      </c>
    </row>
    <row r="24" spans="2:11" ht="14.45" customHeight="1" x14ac:dyDescent="0.25">
      <c r="B24" s="43">
        <v>1150</v>
      </c>
      <c r="C24" s="11" t="s">
        <v>7</v>
      </c>
      <c r="D24" s="79" t="s">
        <v>174</v>
      </c>
      <c r="E24" s="80"/>
      <c r="F24" s="81">
        <v>14.82</v>
      </c>
      <c r="G24" s="82">
        <f t="shared" si="0"/>
        <v>0</v>
      </c>
      <c r="H24" s="83">
        <v>13.35</v>
      </c>
      <c r="I24" s="85">
        <f t="shared" si="1"/>
        <v>14.8185</v>
      </c>
    </row>
    <row r="25" spans="2:11" ht="14.45" customHeight="1" x14ac:dyDescent="0.25">
      <c r="B25" s="43">
        <v>1151</v>
      </c>
      <c r="C25" s="11" t="s">
        <v>7</v>
      </c>
      <c r="D25" s="79" t="s">
        <v>175</v>
      </c>
      <c r="E25" s="80"/>
      <c r="F25" s="81">
        <v>14.82</v>
      </c>
      <c r="G25" s="82">
        <f t="shared" si="0"/>
        <v>0</v>
      </c>
      <c r="H25" s="83">
        <v>13.35</v>
      </c>
      <c r="I25" s="85">
        <f t="shared" si="1"/>
        <v>14.8185</v>
      </c>
    </row>
    <row r="26" spans="2:11" ht="14.45" customHeight="1" x14ac:dyDescent="0.25">
      <c r="B26" s="43">
        <v>1155</v>
      </c>
      <c r="C26" s="28" t="s">
        <v>28</v>
      </c>
      <c r="D26" s="79" t="s">
        <v>104</v>
      </c>
      <c r="E26" s="80"/>
      <c r="F26" s="81">
        <v>16.649999999999999</v>
      </c>
      <c r="G26" s="82">
        <f t="shared" si="0"/>
        <v>0</v>
      </c>
      <c r="H26" s="83">
        <v>15</v>
      </c>
      <c r="I26" s="85">
        <f t="shared" si="1"/>
        <v>16.650000000000002</v>
      </c>
    </row>
    <row r="27" spans="2:11" ht="14.45" customHeight="1" x14ac:dyDescent="0.25">
      <c r="B27" s="43" t="s">
        <v>105</v>
      </c>
      <c r="C27" s="28" t="s">
        <v>28</v>
      </c>
      <c r="D27" s="79" t="s">
        <v>106</v>
      </c>
      <c r="E27" s="80"/>
      <c r="F27" s="81">
        <v>38.85</v>
      </c>
      <c r="G27" s="82">
        <f t="shared" si="0"/>
        <v>0</v>
      </c>
      <c r="H27" s="83">
        <v>35</v>
      </c>
      <c r="I27" s="85">
        <f t="shared" si="1"/>
        <v>38.85</v>
      </c>
    </row>
    <row r="28" spans="2:11" ht="14.45" customHeight="1" x14ac:dyDescent="0.25">
      <c r="B28" s="43">
        <v>1200</v>
      </c>
      <c r="C28" s="11" t="s">
        <v>7</v>
      </c>
      <c r="D28" s="79" t="s">
        <v>16</v>
      </c>
      <c r="E28" s="80"/>
      <c r="F28" s="81">
        <v>2.72</v>
      </c>
      <c r="G28" s="82">
        <f t="shared" si="0"/>
        <v>0</v>
      </c>
      <c r="H28" s="83">
        <v>2.4500000000000002</v>
      </c>
      <c r="I28" s="85">
        <f t="shared" si="1"/>
        <v>2.7195000000000005</v>
      </c>
    </row>
    <row r="29" spans="2:11" ht="14.45" customHeight="1" x14ac:dyDescent="0.25">
      <c r="B29" s="43">
        <v>1201</v>
      </c>
      <c r="C29" s="11" t="s">
        <v>7</v>
      </c>
      <c r="D29" s="79" t="s">
        <v>176</v>
      </c>
      <c r="E29" s="80"/>
      <c r="F29" s="81">
        <v>14.82</v>
      </c>
      <c r="G29" s="82">
        <f t="shared" si="0"/>
        <v>0</v>
      </c>
      <c r="H29" s="83">
        <v>13.35</v>
      </c>
      <c r="I29" s="85">
        <f t="shared" si="1"/>
        <v>14.8185</v>
      </c>
    </row>
    <row r="30" spans="2:11" ht="14.45" customHeight="1" x14ac:dyDescent="0.25">
      <c r="B30" s="43">
        <v>1202</v>
      </c>
      <c r="C30" s="11" t="s">
        <v>7</v>
      </c>
      <c r="D30" s="79" t="s">
        <v>177</v>
      </c>
      <c r="E30" s="80"/>
      <c r="F30" s="81">
        <v>14.82</v>
      </c>
      <c r="G30" s="82">
        <f t="shared" si="0"/>
        <v>0</v>
      </c>
      <c r="H30" s="83">
        <v>13.35</v>
      </c>
      <c r="I30" s="85">
        <f t="shared" si="1"/>
        <v>14.8185</v>
      </c>
    </row>
    <row r="31" spans="2:11" ht="14.45" customHeight="1" x14ac:dyDescent="0.25">
      <c r="B31" s="43">
        <v>1400</v>
      </c>
      <c r="C31" s="11" t="s">
        <v>7</v>
      </c>
      <c r="D31" s="79" t="s">
        <v>17</v>
      </c>
      <c r="E31" s="80"/>
      <c r="F31" s="81">
        <v>12.88</v>
      </c>
      <c r="G31" s="82">
        <f t="shared" si="0"/>
        <v>0</v>
      </c>
      <c r="H31" s="83">
        <v>11.6</v>
      </c>
      <c r="I31" s="85">
        <f t="shared" si="1"/>
        <v>12.876000000000001</v>
      </c>
    </row>
    <row r="32" spans="2:11" ht="14.45" customHeight="1" x14ac:dyDescent="0.25">
      <c r="B32" s="41"/>
      <c r="C32" s="7"/>
      <c r="D32" s="34" t="s">
        <v>20</v>
      </c>
      <c r="E32" s="7"/>
      <c r="F32" s="8"/>
      <c r="G32" s="42"/>
      <c r="H32" s="17"/>
      <c r="I32" s="17"/>
      <c r="K32" t="s">
        <v>237</v>
      </c>
    </row>
    <row r="33" spans="2:11" ht="14.45" customHeight="1" x14ac:dyDescent="0.25">
      <c r="B33" s="43">
        <v>1164</v>
      </c>
      <c r="C33" s="11" t="s">
        <v>7</v>
      </c>
      <c r="D33" s="79" t="s">
        <v>21</v>
      </c>
      <c r="E33" s="80"/>
      <c r="F33" s="81">
        <v>2.78</v>
      </c>
      <c r="G33" s="82">
        <f>E33*F33</f>
        <v>0</v>
      </c>
      <c r="H33" s="83">
        <v>2.5</v>
      </c>
      <c r="I33" s="85">
        <f t="shared" ref="I33:I41" si="2">H33*1.11</f>
        <v>2.7750000000000004</v>
      </c>
    </row>
    <row r="34" spans="2:11" ht="14.45" customHeight="1" x14ac:dyDescent="0.25">
      <c r="B34" s="43">
        <v>1500</v>
      </c>
      <c r="C34" s="11" t="s">
        <v>7</v>
      </c>
      <c r="D34" s="79" t="s">
        <v>22</v>
      </c>
      <c r="E34" s="80"/>
      <c r="F34" s="81">
        <v>1.02</v>
      </c>
      <c r="G34" s="82">
        <f t="shared" ref="G34:G41" si="3">E34*F34</f>
        <v>0</v>
      </c>
      <c r="H34" s="83">
        <v>0.92</v>
      </c>
      <c r="I34" s="85">
        <f t="shared" si="2"/>
        <v>1.0212000000000001</v>
      </c>
    </row>
    <row r="35" spans="2:11" ht="14.45" customHeight="1" x14ac:dyDescent="0.25">
      <c r="B35" s="43">
        <v>1501</v>
      </c>
      <c r="C35" s="28" t="s">
        <v>28</v>
      </c>
      <c r="D35" s="79" t="s">
        <v>107</v>
      </c>
      <c r="E35" s="80"/>
      <c r="F35" s="81">
        <v>16.649999999999999</v>
      </c>
      <c r="G35" s="82">
        <f t="shared" si="3"/>
        <v>0</v>
      </c>
      <c r="H35" s="83">
        <v>15</v>
      </c>
      <c r="I35" s="85">
        <f t="shared" si="2"/>
        <v>16.650000000000002</v>
      </c>
    </row>
    <row r="36" spans="2:11" ht="14.45" customHeight="1" x14ac:dyDescent="0.25">
      <c r="B36" s="43" t="s">
        <v>108</v>
      </c>
      <c r="C36" s="28" t="s">
        <v>28</v>
      </c>
      <c r="D36" s="79" t="s">
        <v>109</v>
      </c>
      <c r="E36" s="80"/>
      <c r="F36" s="81">
        <v>38.85</v>
      </c>
      <c r="G36" s="82">
        <f t="shared" si="3"/>
        <v>0</v>
      </c>
      <c r="H36" s="83">
        <v>35</v>
      </c>
      <c r="I36" s="85">
        <f t="shared" si="2"/>
        <v>38.85</v>
      </c>
    </row>
    <row r="37" spans="2:11" ht="14.45" customHeight="1" x14ac:dyDescent="0.25">
      <c r="B37" s="43">
        <v>1600</v>
      </c>
      <c r="C37" s="11" t="s">
        <v>7</v>
      </c>
      <c r="D37" s="79" t="s">
        <v>23</v>
      </c>
      <c r="E37" s="80"/>
      <c r="F37" s="81">
        <v>1.28</v>
      </c>
      <c r="G37" s="82">
        <f t="shared" si="3"/>
        <v>0</v>
      </c>
      <c r="H37" s="83">
        <v>1.1499999999999999</v>
      </c>
      <c r="I37" s="85">
        <f t="shared" si="2"/>
        <v>1.2765</v>
      </c>
    </row>
    <row r="38" spans="2:11" ht="14.45" customHeight="1" x14ac:dyDescent="0.25">
      <c r="B38" s="43">
        <v>1601</v>
      </c>
      <c r="C38" s="11" t="s">
        <v>7</v>
      </c>
      <c r="D38" s="79" t="s">
        <v>24</v>
      </c>
      <c r="E38" s="80"/>
      <c r="F38" s="81">
        <v>1.28</v>
      </c>
      <c r="G38" s="82">
        <f t="shared" si="3"/>
        <v>0</v>
      </c>
      <c r="H38" s="83">
        <v>1.1499999999999999</v>
      </c>
      <c r="I38" s="85">
        <f t="shared" si="2"/>
        <v>1.2765</v>
      </c>
    </row>
    <row r="39" spans="2:11" ht="14.45" customHeight="1" x14ac:dyDescent="0.25">
      <c r="B39" s="43">
        <v>1603</v>
      </c>
      <c r="C39" s="11" t="s">
        <v>7</v>
      </c>
      <c r="D39" s="79" t="s">
        <v>25</v>
      </c>
      <c r="E39" s="80"/>
      <c r="F39" s="81">
        <v>3.77</v>
      </c>
      <c r="G39" s="82">
        <f t="shared" si="3"/>
        <v>0</v>
      </c>
      <c r="H39" s="83">
        <v>3.4</v>
      </c>
      <c r="I39" s="85">
        <f t="shared" si="2"/>
        <v>3.774</v>
      </c>
    </row>
    <row r="40" spans="2:11" ht="14.45" customHeight="1" x14ac:dyDescent="0.25">
      <c r="B40" s="43">
        <v>1604</v>
      </c>
      <c r="C40" s="11" t="s">
        <v>7</v>
      </c>
      <c r="D40" s="79" t="s">
        <v>26</v>
      </c>
      <c r="E40" s="80"/>
      <c r="F40" s="81">
        <v>0.53</v>
      </c>
      <c r="G40" s="82">
        <f t="shared" si="3"/>
        <v>0</v>
      </c>
      <c r="H40" s="83">
        <v>0.48</v>
      </c>
      <c r="I40" s="85">
        <f t="shared" si="2"/>
        <v>0.53280000000000005</v>
      </c>
    </row>
    <row r="41" spans="2:11" ht="14.45" customHeight="1" x14ac:dyDescent="0.25">
      <c r="B41" s="43">
        <v>3110</v>
      </c>
      <c r="C41" s="11" t="s">
        <v>7</v>
      </c>
      <c r="D41" s="79" t="s">
        <v>178</v>
      </c>
      <c r="E41" s="80"/>
      <c r="F41" s="81">
        <v>1.05</v>
      </c>
      <c r="G41" s="82">
        <f t="shared" si="3"/>
        <v>0</v>
      </c>
      <c r="H41" s="83">
        <v>0.95</v>
      </c>
      <c r="I41" s="85">
        <f t="shared" si="2"/>
        <v>1.0545</v>
      </c>
      <c r="K41" t="s">
        <v>237</v>
      </c>
    </row>
    <row r="42" spans="2:11" ht="14.45" customHeight="1" x14ac:dyDescent="0.25">
      <c r="B42" s="41"/>
      <c r="C42" s="7"/>
      <c r="D42" s="34" t="s">
        <v>27</v>
      </c>
      <c r="E42" s="7"/>
      <c r="F42" s="8"/>
      <c r="G42" s="42"/>
      <c r="H42" s="9"/>
      <c r="I42" s="18"/>
    </row>
    <row r="43" spans="2:11" ht="14.45" customHeight="1" x14ac:dyDescent="0.25">
      <c r="B43" s="43">
        <v>3101</v>
      </c>
      <c r="C43" s="11" t="s">
        <v>7</v>
      </c>
      <c r="D43" s="79" t="s">
        <v>179</v>
      </c>
      <c r="E43" s="80"/>
      <c r="F43" s="81">
        <v>0.32</v>
      </c>
      <c r="G43" s="82">
        <f>E43*F43</f>
        <v>0</v>
      </c>
      <c r="H43" s="83">
        <v>0.28999999999999998</v>
      </c>
      <c r="I43" s="85">
        <f t="shared" ref="I43:I116" si="4">H43*1.11</f>
        <v>0.32190000000000002</v>
      </c>
    </row>
    <row r="44" spans="2:11" ht="14.45" customHeight="1" x14ac:dyDescent="0.25">
      <c r="B44" s="43" t="s">
        <v>30</v>
      </c>
      <c r="C44" s="28" t="s">
        <v>28</v>
      </c>
      <c r="D44" s="79" t="s">
        <v>180</v>
      </c>
      <c r="E44" s="80"/>
      <c r="F44" s="81">
        <v>16.809999999999999</v>
      </c>
      <c r="G44" s="82">
        <f t="shared" ref="G44:G117" si="5">E44*F44</f>
        <v>0</v>
      </c>
      <c r="H44" s="83">
        <v>15.14</v>
      </c>
      <c r="I44" s="85">
        <f t="shared" si="4"/>
        <v>16.805400000000002</v>
      </c>
    </row>
    <row r="45" spans="2:11" ht="14.45" customHeight="1" x14ac:dyDescent="0.25">
      <c r="B45" s="43" t="s">
        <v>31</v>
      </c>
      <c r="C45" s="28" t="s">
        <v>28</v>
      </c>
      <c r="D45" s="79" t="s">
        <v>181</v>
      </c>
      <c r="E45" s="80"/>
      <c r="F45" s="81">
        <v>0.28000000000000003</v>
      </c>
      <c r="G45" s="82">
        <f t="shared" si="5"/>
        <v>0</v>
      </c>
      <c r="H45" s="83">
        <v>0.25</v>
      </c>
      <c r="I45" s="85">
        <f t="shared" si="4"/>
        <v>0.27750000000000002</v>
      </c>
    </row>
    <row r="46" spans="2:11" ht="14.45" customHeight="1" x14ac:dyDescent="0.25">
      <c r="B46" s="43">
        <v>3102</v>
      </c>
      <c r="C46" s="11" t="s">
        <v>7</v>
      </c>
      <c r="D46" s="79" t="s">
        <v>182</v>
      </c>
      <c r="E46" s="80"/>
      <c r="F46" s="92">
        <v>0.42</v>
      </c>
      <c r="G46" s="82">
        <f t="shared" si="5"/>
        <v>0</v>
      </c>
      <c r="H46" s="83">
        <v>0.38</v>
      </c>
      <c r="I46" s="85">
        <f t="shared" si="4"/>
        <v>0.42180000000000006</v>
      </c>
    </row>
    <row r="47" spans="2:11" ht="14.45" customHeight="1" x14ac:dyDescent="0.25">
      <c r="B47" s="43" t="s">
        <v>32</v>
      </c>
      <c r="C47" s="28" t="s">
        <v>28</v>
      </c>
      <c r="D47" s="79" t="s">
        <v>183</v>
      </c>
      <c r="E47" s="80"/>
      <c r="F47" s="92">
        <v>0.37</v>
      </c>
      <c r="G47" s="82">
        <f t="shared" si="5"/>
        <v>0</v>
      </c>
      <c r="H47" s="83">
        <v>0.33</v>
      </c>
      <c r="I47" s="85">
        <f t="shared" si="4"/>
        <v>0.36630000000000007</v>
      </c>
    </row>
    <row r="48" spans="2:11" ht="14.45" customHeight="1" x14ac:dyDescent="0.25">
      <c r="B48" s="43">
        <v>3105</v>
      </c>
      <c r="C48" s="11" t="s">
        <v>7</v>
      </c>
      <c r="D48" s="79" t="s">
        <v>184</v>
      </c>
      <c r="E48" s="80"/>
      <c r="F48" s="81">
        <v>0.32</v>
      </c>
      <c r="G48" s="82">
        <f t="shared" si="5"/>
        <v>0</v>
      </c>
      <c r="H48" s="83">
        <v>0.28999999999999998</v>
      </c>
      <c r="I48" s="85">
        <f t="shared" si="4"/>
        <v>0.32190000000000002</v>
      </c>
    </row>
    <row r="49" spans="2:11" ht="14.45" customHeight="1" x14ac:dyDescent="0.25">
      <c r="B49" s="43" t="s">
        <v>33</v>
      </c>
      <c r="C49" s="28" t="s">
        <v>28</v>
      </c>
      <c r="D49" s="79" t="s">
        <v>185</v>
      </c>
      <c r="E49" s="80"/>
      <c r="F49" s="81">
        <v>0.28000000000000003</v>
      </c>
      <c r="G49" s="82">
        <f t="shared" si="5"/>
        <v>0</v>
      </c>
      <c r="H49" s="83">
        <v>0.25</v>
      </c>
      <c r="I49" s="85">
        <f t="shared" si="4"/>
        <v>0.27750000000000002</v>
      </c>
    </row>
    <row r="50" spans="2:11" ht="14.45" customHeight="1" x14ac:dyDescent="0.25">
      <c r="B50" s="43">
        <v>3106</v>
      </c>
      <c r="C50" s="11" t="s">
        <v>7</v>
      </c>
      <c r="D50" s="79" t="s">
        <v>186</v>
      </c>
      <c r="E50" s="80"/>
      <c r="F50" s="81">
        <v>0.32</v>
      </c>
      <c r="G50" s="82">
        <f t="shared" si="5"/>
        <v>0</v>
      </c>
      <c r="H50" s="83">
        <v>0.28999999999999998</v>
      </c>
      <c r="I50" s="85">
        <f t="shared" si="4"/>
        <v>0.32190000000000002</v>
      </c>
    </row>
    <row r="51" spans="2:11" ht="14.45" customHeight="1" x14ac:dyDescent="0.25">
      <c r="B51" s="43" t="s">
        <v>34</v>
      </c>
      <c r="C51" s="28" t="s">
        <v>28</v>
      </c>
      <c r="D51" s="79" t="s">
        <v>187</v>
      </c>
      <c r="E51" s="80"/>
      <c r="F51" s="81">
        <v>0.28000000000000003</v>
      </c>
      <c r="G51" s="82">
        <f t="shared" si="5"/>
        <v>0</v>
      </c>
      <c r="H51" s="83">
        <v>0.25</v>
      </c>
      <c r="I51" s="85">
        <f t="shared" si="4"/>
        <v>0.27750000000000002</v>
      </c>
    </row>
    <row r="52" spans="2:11" ht="14.45" customHeight="1" x14ac:dyDescent="0.25">
      <c r="B52" s="43">
        <v>3107</v>
      </c>
      <c r="C52" s="11" t="s">
        <v>7</v>
      </c>
      <c r="D52" s="79" t="s">
        <v>188</v>
      </c>
      <c r="E52" s="80"/>
      <c r="F52" s="81">
        <v>0.32</v>
      </c>
      <c r="G52" s="82">
        <f t="shared" si="5"/>
        <v>0</v>
      </c>
      <c r="H52" s="83">
        <v>0.28999999999999998</v>
      </c>
      <c r="I52" s="85">
        <f t="shared" si="4"/>
        <v>0.32190000000000002</v>
      </c>
    </row>
    <row r="53" spans="2:11" ht="14.45" customHeight="1" x14ac:dyDescent="0.25">
      <c r="B53" s="43" t="s">
        <v>35</v>
      </c>
      <c r="C53" s="28" t="s">
        <v>28</v>
      </c>
      <c r="D53" s="79" t="s">
        <v>189</v>
      </c>
      <c r="E53" s="80"/>
      <c r="F53" s="81">
        <v>0.28000000000000003</v>
      </c>
      <c r="G53" s="82">
        <f t="shared" si="5"/>
        <v>0</v>
      </c>
      <c r="H53" s="83">
        <v>0.25</v>
      </c>
      <c r="I53" s="85">
        <f t="shared" si="4"/>
        <v>0.27750000000000002</v>
      </c>
    </row>
    <row r="54" spans="2:11" ht="14.45" customHeight="1" x14ac:dyDescent="0.25">
      <c r="B54" s="43">
        <v>3108</v>
      </c>
      <c r="C54" s="11" t="s">
        <v>7</v>
      </c>
      <c r="D54" s="79" t="s">
        <v>190</v>
      </c>
      <c r="E54" s="80"/>
      <c r="F54" s="81">
        <v>0.32</v>
      </c>
      <c r="G54" s="82">
        <f t="shared" si="5"/>
        <v>0</v>
      </c>
      <c r="H54" s="83">
        <v>0.28999999999999998</v>
      </c>
      <c r="I54" s="85">
        <f t="shared" si="4"/>
        <v>0.32190000000000002</v>
      </c>
    </row>
    <row r="55" spans="2:11" ht="14.45" customHeight="1" x14ac:dyDescent="0.25">
      <c r="B55" s="43" t="s">
        <v>36</v>
      </c>
      <c r="C55" s="28" t="s">
        <v>28</v>
      </c>
      <c r="D55" s="79" t="s">
        <v>191</v>
      </c>
      <c r="E55" s="80"/>
      <c r="F55" s="81">
        <v>0.28000000000000003</v>
      </c>
      <c r="G55" s="82">
        <f t="shared" si="5"/>
        <v>0</v>
      </c>
      <c r="H55" s="83">
        <v>0.25</v>
      </c>
      <c r="I55" s="85">
        <f t="shared" si="4"/>
        <v>0.27750000000000002</v>
      </c>
    </row>
    <row r="56" spans="2:11" ht="14.45" customHeight="1" x14ac:dyDescent="0.25">
      <c r="B56" s="43">
        <v>3109</v>
      </c>
      <c r="C56" s="11" t="s">
        <v>7</v>
      </c>
      <c r="D56" s="79" t="s">
        <v>192</v>
      </c>
      <c r="E56" s="80"/>
      <c r="F56" s="81">
        <v>0.32</v>
      </c>
      <c r="G56" s="82">
        <f t="shared" si="5"/>
        <v>0</v>
      </c>
      <c r="H56" s="83">
        <v>0.28999999999999998</v>
      </c>
      <c r="I56" s="85">
        <f t="shared" si="4"/>
        <v>0.32190000000000002</v>
      </c>
    </row>
    <row r="57" spans="2:11" ht="14.45" customHeight="1" x14ac:dyDescent="0.25">
      <c r="B57" s="43" t="s">
        <v>37</v>
      </c>
      <c r="C57" s="28" t="s">
        <v>28</v>
      </c>
      <c r="D57" s="79" t="s">
        <v>193</v>
      </c>
      <c r="E57" s="80"/>
      <c r="F57" s="81">
        <v>0.28000000000000003</v>
      </c>
      <c r="G57" s="82">
        <f t="shared" si="5"/>
        <v>0</v>
      </c>
      <c r="H57" s="83">
        <v>0.25</v>
      </c>
      <c r="I57" s="85">
        <f t="shared" si="4"/>
        <v>0.27750000000000002</v>
      </c>
    </row>
    <row r="58" spans="2:11" ht="14.45" customHeight="1" x14ac:dyDescent="0.25">
      <c r="B58" s="43">
        <v>3111</v>
      </c>
      <c r="C58" s="11" t="s">
        <v>7</v>
      </c>
      <c r="D58" s="79" t="s">
        <v>194</v>
      </c>
      <c r="E58" s="80"/>
      <c r="F58" s="81">
        <v>0.32</v>
      </c>
      <c r="G58" s="82">
        <f t="shared" si="5"/>
        <v>0</v>
      </c>
      <c r="H58" s="83">
        <v>0.28999999999999998</v>
      </c>
      <c r="I58" s="85">
        <f t="shared" ref="I58:I64" si="6">H58*1.11</f>
        <v>0.32190000000000002</v>
      </c>
    </row>
    <row r="59" spans="2:11" ht="14.45" customHeight="1" x14ac:dyDescent="0.25">
      <c r="B59" s="43" t="s">
        <v>38</v>
      </c>
      <c r="C59" s="28" t="s">
        <v>28</v>
      </c>
      <c r="D59" s="79" t="s">
        <v>195</v>
      </c>
      <c r="E59" s="80"/>
      <c r="F59" s="81">
        <v>0.28000000000000003</v>
      </c>
      <c r="G59" s="82">
        <f t="shared" ref="G59:G64" si="7">E59*F59</f>
        <v>0</v>
      </c>
      <c r="H59" s="83">
        <v>0.25</v>
      </c>
      <c r="I59" s="85">
        <f t="shared" si="6"/>
        <v>0.27750000000000002</v>
      </c>
    </row>
    <row r="60" spans="2:11" ht="14.45" customHeight="1" x14ac:dyDescent="0.25">
      <c r="B60" s="43">
        <v>3112</v>
      </c>
      <c r="C60" s="11" t="s">
        <v>7</v>
      </c>
      <c r="D60" s="79" t="s">
        <v>196</v>
      </c>
      <c r="E60" s="80"/>
      <c r="F60" s="81">
        <v>0.32</v>
      </c>
      <c r="G60" s="82">
        <f t="shared" si="7"/>
        <v>0</v>
      </c>
      <c r="H60" s="83">
        <v>0.28999999999999998</v>
      </c>
      <c r="I60" s="85">
        <f t="shared" si="6"/>
        <v>0.32190000000000002</v>
      </c>
    </row>
    <row r="61" spans="2:11" ht="14.45" customHeight="1" x14ac:dyDescent="0.25">
      <c r="B61" s="43">
        <v>3113</v>
      </c>
      <c r="C61" s="11" t="s">
        <v>7</v>
      </c>
      <c r="D61" s="79" t="s">
        <v>197</v>
      </c>
      <c r="E61" s="80"/>
      <c r="F61" s="92">
        <v>0.42</v>
      </c>
      <c r="G61" s="82">
        <f t="shared" si="7"/>
        <v>0</v>
      </c>
      <c r="H61" s="83">
        <v>0.38</v>
      </c>
      <c r="I61" s="85">
        <f t="shared" si="6"/>
        <v>0.42180000000000006</v>
      </c>
      <c r="K61" t="s">
        <v>237</v>
      </c>
    </row>
    <row r="62" spans="2:11" ht="14.45" customHeight="1" x14ac:dyDescent="0.25">
      <c r="B62" s="43">
        <v>3114</v>
      </c>
      <c r="C62" s="11" t="s">
        <v>7</v>
      </c>
      <c r="D62" s="79" t="s">
        <v>198</v>
      </c>
      <c r="E62" s="80"/>
      <c r="F62" s="81">
        <v>0.32</v>
      </c>
      <c r="G62" s="82">
        <f t="shared" si="7"/>
        <v>0</v>
      </c>
      <c r="H62" s="83">
        <v>0.28999999999999998</v>
      </c>
      <c r="I62" s="85">
        <f t="shared" si="6"/>
        <v>0.32190000000000002</v>
      </c>
    </row>
    <row r="63" spans="2:11" ht="14.45" customHeight="1" x14ac:dyDescent="0.25">
      <c r="B63" s="43">
        <v>3115</v>
      </c>
      <c r="C63" s="11" t="s">
        <v>7</v>
      </c>
      <c r="D63" s="79" t="s">
        <v>199</v>
      </c>
      <c r="E63" s="80"/>
      <c r="F63" s="81">
        <v>0.32</v>
      </c>
      <c r="G63" s="82">
        <f t="shared" si="7"/>
        <v>0</v>
      </c>
      <c r="H63" s="83">
        <v>0.28999999999999998</v>
      </c>
      <c r="I63" s="85">
        <f t="shared" si="6"/>
        <v>0.32190000000000002</v>
      </c>
    </row>
    <row r="64" spans="2:11" ht="14.45" customHeight="1" thickBot="1" x14ac:dyDescent="0.3">
      <c r="B64" s="45">
        <v>3116</v>
      </c>
      <c r="C64" s="46" t="s">
        <v>7</v>
      </c>
      <c r="D64" s="93" t="s">
        <v>200</v>
      </c>
      <c r="E64" s="94"/>
      <c r="F64" s="95">
        <v>0.32</v>
      </c>
      <c r="G64" s="96">
        <f t="shared" si="7"/>
        <v>0</v>
      </c>
      <c r="H64" s="83">
        <v>0.28999999999999998</v>
      </c>
      <c r="I64" s="85">
        <f t="shared" si="6"/>
        <v>0.32190000000000002</v>
      </c>
    </row>
    <row r="65" spans="2:11" ht="15" customHeight="1" thickBot="1" x14ac:dyDescent="0.3">
      <c r="B65" s="116"/>
      <c r="C65" s="117"/>
      <c r="D65" s="117"/>
      <c r="E65" s="109" t="s">
        <v>234</v>
      </c>
      <c r="F65" s="109"/>
      <c r="G65" s="49">
        <f>SUM(G6:G64)</f>
        <v>0</v>
      </c>
      <c r="H65" s="14"/>
      <c r="I65" s="16"/>
    </row>
    <row r="66" spans="2:11" ht="21.95" customHeight="1" thickBot="1" x14ac:dyDescent="0.3">
      <c r="B66" s="118" t="s">
        <v>10</v>
      </c>
      <c r="C66" s="119"/>
      <c r="D66" s="119"/>
      <c r="E66" s="119"/>
      <c r="F66" s="119" t="s">
        <v>2</v>
      </c>
      <c r="G66" s="120"/>
      <c r="H66" s="2"/>
      <c r="I66" s="2"/>
      <c r="J66" s="2"/>
      <c r="K66" s="2"/>
    </row>
    <row r="67" spans="2:11" ht="30" customHeight="1" x14ac:dyDescent="0.25">
      <c r="B67" s="62" t="s">
        <v>3</v>
      </c>
      <c r="C67" s="60" t="s">
        <v>6</v>
      </c>
      <c r="D67" s="59" t="s">
        <v>0</v>
      </c>
      <c r="E67" s="60" t="s">
        <v>29</v>
      </c>
      <c r="F67" s="59" t="s">
        <v>4</v>
      </c>
      <c r="G67" s="63" t="s">
        <v>44</v>
      </c>
      <c r="H67" s="38" t="s">
        <v>8</v>
      </c>
      <c r="I67" s="6" t="s">
        <v>9</v>
      </c>
    </row>
    <row r="68" spans="2:11" ht="14.45" customHeight="1" x14ac:dyDescent="0.25">
      <c r="B68" s="41"/>
      <c r="C68" s="7"/>
      <c r="D68" s="34" t="s">
        <v>235</v>
      </c>
      <c r="E68" s="7"/>
      <c r="F68" s="8"/>
      <c r="G68" s="42"/>
      <c r="H68" s="9"/>
      <c r="I68" s="18"/>
    </row>
    <row r="69" spans="2:11" ht="14.45" customHeight="1" x14ac:dyDescent="0.25">
      <c r="B69" s="43" t="s">
        <v>39</v>
      </c>
      <c r="C69" s="28" t="s">
        <v>28</v>
      </c>
      <c r="D69" s="79" t="s">
        <v>201</v>
      </c>
      <c r="E69" s="80"/>
      <c r="F69" s="81">
        <v>0.32</v>
      </c>
      <c r="G69" s="82">
        <f t="shared" si="5"/>
        <v>0</v>
      </c>
      <c r="H69" s="83">
        <v>0.28999999999999998</v>
      </c>
      <c r="I69" s="85">
        <f t="shared" si="4"/>
        <v>0.32190000000000002</v>
      </c>
    </row>
    <row r="70" spans="2:11" ht="14.45" customHeight="1" x14ac:dyDescent="0.25">
      <c r="B70" s="43">
        <v>3117</v>
      </c>
      <c r="C70" s="11" t="s">
        <v>7</v>
      </c>
      <c r="D70" s="79" t="s">
        <v>202</v>
      </c>
      <c r="E70" s="80"/>
      <c r="F70" s="92">
        <v>0.42</v>
      </c>
      <c r="G70" s="82">
        <f t="shared" si="5"/>
        <v>0</v>
      </c>
      <c r="H70" s="83">
        <v>0.38</v>
      </c>
      <c r="I70" s="85">
        <f t="shared" si="4"/>
        <v>0.42180000000000006</v>
      </c>
    </row>
    <row r="71" spans="2:11" ht="14.45" customHeight="1" x14ac:dyDescent="0.25">
      <c r="B71" s="43">
        <v>3119</v>
      </c>
      <c r="C71" s="11" t="s">
        <v>7</v>
      </c>
      <c r="D71" s="79" t="s">
        <v>203</v>
      </c>
      <c r="E71" s="80"/>
      <c r="F71" s="81">
        <v>0.32</v>
      </c>
      <c r="G71" s="82">
        <f t="shared" si="5"/>
        <v>0</v>
      </c>
      <c r="H71" s="83">
        <v>0.28999999999999998</v>
      </c>
      <c r="I71" s="85">
        <f t="shared" si="4"/>
        <v>0.32190000000000002</v>
      </c>
    </row>
    <row r="72" spans="2:11" ht="14.45" customHeight="1" x14ac:dyDescent="0.25">
      <c r="B72" s="43">
        <v>3120</v>
      </c>
      <c r="C72" s="11" t="s">
        <v>7</v>
      </c>
      <c r="D72" s="79" t="s">
        <v>204</v>
      </c>
      <c r="E72" s="80"/>
      <c r="F72" s="81">
        <v>0.32</v>
      </c>
      <c r="G72" s="82">
        <f t="shared" si="5"/>
        <v>0</v>
      </c>
      <c r="H72" s="83">
        <v>0.28999999999999998</v>
      </c>
      <c r="I72" s="85">
        <f t="shared" si="4"/>
        <v>0.32190000000000002</v>
      </c>
    </row>
    <row r="73" spans="2:11" ht="14.45" customHeight="1" x14ac:dyDescent="0.25">
      <c r="B73" s="43">
        <v>3121</v>
      </c>
      <c r="C73" s="11" t="s">
        <v>7</v>
      </c>
      <c r="D73" s="79" t="s">
        <v>205</v>
      </c>
      <c r="E73" s="80"/>
      <c r="F73" s="92">
        <v>0.42</v>
      </c>
      <c r="G73" s="82">
        <f t="shared" si="5"/>
        <v>0</v>
      </c>
      <c r="H73" s="83">
        <v>0.38</v>
      </c>
      <c r="I73" s="85">
        <f t="shared" si="4"/>
        <v>0.42180000000000006</v>
      </c>
    </row>
    <row r="74" spans="2:11" ht="14.45" customHeight="1" x14ac:dyDescent="0.25">
      <c r="B74" s="43">
        <v>3122</v>
      </c>
      <c r="C74" s="11" t="s">
        <v>7</v>
      </c>
      <c r="D74" s="79" t="s">
        <v>206</v>
      </c>
      <c r="E74" s="80"/>
      <c r="F74" s="81">
        <v>0.32</v>
      </c>
      <c r="G74" s="82">
        <f t="shared" si="5"/>
        <v>0</v>
      </c>
      <c r="H74" s="83">
        <v>0.28999999999999998</v>
      </c>
      <c r="I74" s="85">
        <f t="shared" si="4"/>
        <v>0.32190000000000002</v>
      </c>
      <c r="K74" t="s">
        <v>237</v>
      </c>
    </row>
    <row r="75" spans="2:11" ht="14.45" customHeight="1" x14ac:dyDescent="0.25">
      <c r="B75" s="43" t="s">
        <v>40</v>
      </c>
      <c r="C75" s="28" t="s">
        <v>28</v>
      </c>
      <c r="D75" s="79" t="s">
        <v>207</v>
      </c>
      <c r="E75" s="80"/>
      <c r="F75" s="81">
        <v>0.28000000000000003</v>
      </c>
      <c r="G75" s="82">
        <f t="shared" si="5"/>
        <v>0</v>
      </c>
      <c r="H75" s="83">
        <v>0.25</v>
      </c>
      <c r="I75" s="85">
        <f t="shared" si="4"/>
        <v>0.27750000000000002</v>
      </c>
    </row>
    <row r="76" spans="2:11" ht="14.45" customHeight="1" x14ac:dyDescent="0.25">
      <c r="B76" s="43">
        <v>3123</v>
      </c>
      <c r="C76" s="11" t="s">
        <v>7</v>
      </c>
      <c r="D76" s="79" t="s">
        <v>208</v>
      </c>
      <c r="E76" s="80"/>
      <c r="F76" s="81">
        <v>0.32</v>
      </c>
      <c r="G76" s="82">
        <f t="shared" si="5"/>
        <v>0</v>
      </c>
      <c r="H76" s="83">
        <v>0.28999999999999998</v>
      </c>
      <c r="I76" s="85">
        <f t="shared" si="4"/>
        <v>0.32190000000000002</v>
      </c>
    </row>
    <row r="77" spans="2:11" ht="14.45" customHeight="1" x14ac:dyDescent="0.25">
      <c r="B77" s="43">
        <v>3124</v>
      </c>
      <c r="C77" s="11" t="s">
        <v>7</v>
      </c>
      <c r="D77" s="79" t="s">
        <v>209</v>
      </c>
      <c r="E77" s="80"/>
      <c r="F77" s="92">
        <v>0.62</v>
      </c>
      <c r="G77" s="82">
        <f t="shared" si="5"/>
        <v>0</v>
      </c>
      <c r="H77" s="83">
        <v>0.56000000000000005</v>
      </c>
      <c r="I77" s="85">
        <f t="shared" si="4"/>
        <v>0.62160000000000015</v>
      </c>
    </row>
    <row r="78" spans="2:11" ht="14.45" customHeight="1" x14ac:dyDescent="0.25">
      <c r="B78" s="43">
        <v>3126</v>
      </c>
      <c r="C78" s="11" t="s">
        <v>7</v>
      </c>
      <c r="D78" s="79" t="s">
        <v>210</v>
      </c>
      <c r="E78" s="80"/>
      <c r="F78" s="81">
        <v>0.32</v>
      </c>
      <c r="G78" s="82">
        <f t="shared" si="5"/>
        <v>0</v>
      </c>
      <c r="H78" s="83">
        <v>0.28999999999999998</v>
      </c>
      <c r="I78" s="85">
        <f t="shared" si="4"/>
        <v>0.32190000000000002</v>
      </c>
    </row>
    <row r="79" spans="2:11" ht="14.45" customHeight="1" x14ac:dyDescent="0.25">
      <c r="B79" s="43">
        <v>3127</v>
      </c>
      <c r="C79" s="11" t="s">
        <v>7</v>
      </c>
      <c r="D79" s="79" t="s">
        <v>211</v>
      </c>
      <c r="E79" s="80"/>
      <c r="F79" s="92">
        <v>0.42</v>
      </c>
      <c r="G79" s="82">
        <f t="shared" si="5"/>
        <v>0</v>
      </c>
      <c r="H79" s="83">
        <v>0.38</v>
      </c>
      <c r="I79" s="85">
        <f t="shared" si="4"/>
        <v>0.42180000000000006</v>
      </c>
    </row>
    <row r="80" spans="2:11" ht="14.45" customHeight="1" x14ac:dyDescent="0.25">
      <c r="B80" s="43">
        <v>3128</v>
      </c>
      <c r="C80" s="11" t="s">
        <v>7</v>
      </c>
      <c r="D80" s="79" t="s">
        <v>212</v>
      </c>
      <c r="E80" s="80"/>
      <c r="F80" s="92">
        <v>0.49</v>
      </c>
      <c r="G80" s="82">
        <f t="shared" si="5"/>
        <v>0</v>
      </c>
      <c r="H80" s="83">
        <v>0.44</v>
      </c>
      <c r="I80" s="85">
        <f t="shared" si="4"/>
        <v>0.48840000000000006</v>
      </c>
    </row>
    <row r="81" spans="2:9" ht="14.45" customHeight="1" x14ac:dyDescent="0.25">
      <c r="B81" s="43">
        <v>3129</v>
      </c>
      <c r="C81" s="11" t="s">
        <v>7</v>
      </c>
      <c r="D81" s="79" t="s">
        <v>213</v>
      </c>
      <c r="E81" s="80"/>
      <c r="F81" s="81">
        <v>0.32</v>
      </c>
      <c r="G81" s="82">
        <f t="shared" si="5"/>
        <v>0</v>
      </c>
      <c r="H81" s="83">
        <v>0.28999999999999998</v>
      </c>
      <c r="I81" s="85">
        <f t="shared" si="4"/>
        <v>0.32190000000000002</v>
      </c>
    </row>
    <row r="82" spans="2:9" ht="14.45" customHeight="1" x14ac:dyDescent="0.25">
      <c r="B82" s="43">
        <v>3130</v>
      </c>
      <c r="C82" s="11" t="s">
        <v>7</v>
      </c>
      <c r="D82" s="79" t="s">
        <v>214</v>
      </c>
      <c r="E82" s="80"/>
      <c r="F82" s="92">
        <v>0.42</v>
      </c>
      <c r="G82" s="82">
        <f t="shared" si="5"/>
        <v>0</v>
      </c>
      <c r="H82" s="83">
        <v>0.38</v>
      </c>
      <c r="I82" s="85">
        <f t="shared" si="4"/>
        <v>0.42180000000000006</v>
      </c>
    </row>
    <row r="83" spans="2:9" ht="14.45" customHeight="1" x14ac:dyDescent="0.25">
      <c r="B83" s="41"/>
      <c r="C83" s="7"/>
      <c r="D83" s="34" t="s">
        <v>41</v>
      </c>
      <c r="E83" s="7"/>
      <c r="F83" s="8"/>
      <c r="G83" s="50"/>
      <c r="H83" s="9"/>
      <c r="I83" s="18"/>
    </row>
    <row r="84" spans="2:9" ht="14.45" customHeight="1" x14ac:dyDescent="0.25">
      <c r="B84" s="43" t="s">
        <v>42</v>
      </c>
      <c r="C84" s="28" t="s">
        <v>28</v>
      </c>
      <c r="D84" s="79" t="s">
        <v>43</v>
      </c>
      <c r="E84" s="80"/>
      <c r="F84" s="81">
        <v>1.02</v>
      </c>
      <c r="G84" s="82">
        <f t="shared" si="5"/>
        <v>0</v>
      </c>
      <c r="H84" s="83">
        <v>0.92</v>
      </c>
      <c r="I84" s="85">
        <f t="shared" si="4"/>
        <v>1.0212000000000001</v>
      </c>
    </row>
    <row r="85" spans="2:9" ht="14.45" customHeight="1" x14ac:dyDescent="0.25">
      <c r="B85" s="43">
        <v>8001</v>
      </c>
      <c r="C85" s="28" t="s">
        <v>28</v>
      </c>
      <c r="D85" s="79" t="s">
        <v>45</v>
      </c>
      <c r="E85" s="80"/>
      <c r="F85" s="81">
        <v>71.319999999999993</v>
      </c>
      <c r="G85" s="82">
        <f t="shared" si="5"/>
        <v>0</v>
      </c>
      <c r="H85" s="83">
        <v>64.25</v>
      </c>
      <c r="I85" s="85">
        <f t="shared" si="4"/>
        <v>71.31750000000001</v>
      </c>
    </row>
    <row r="86" spans="2:9" ht="14.45" customHeight="1" x14ac:dyDescent="0.25">
      <c r="B86" s="43">
        <v>8821</v>
      </c>
      <c r="C86" s="28" t="s">
        <v>28</v>
      </c>
      <c r="D86" s="79" t="s">
        <v>46</v>
      </c>
      <c r="E86" s="80"/>
      <c r="F86" s="81">
        <v>13.65</v>
      </c>
      <c r="G86" s="82">
        <f t="shared" si="5"/>
        <v>0</v>
      </c>
      <c r="H86" s="83">
        <v>12.3</v>
      </c>
      <c r="I86" s="85">
        <f t="shared" si="4"/>
        <v>13.653000000000002</v>
      </c>
    </row>
    <row r="87" spans="2:9" ht="14.45" customHeight="1" x14ac:dyDescent="0.25">
      <c r="B87" s="43">
        <v>8910</v>
      </c>
      <c r="C87" s="28" t="s">
        <v>28</v>
      </c>
      <c r="D87" s="79" t="s">
        <v>47</v>
      </c>
      <c r="E87" s="80"/>
      <c r="F87" s="81">
        <v>27.2</v>
      </c>
      <c r="G87" s="82">
        <f t="shared" si="5"/>
        <v>0</v>
      </c>
      <c r="H87" s="83">
        <v>24.5</v>
      </c>
      <c r="I87" s="85">
        <f t="shared" si="4"/>
        <v>27.195000000000004</v>
      </c>
    </row>
    <row r="88" spans="2:9" ht="14.45" customHeight="1" x14ac:dyDescent="0.25">
      <c r="B88" s="41"/>
      <c r="C88" s="7"/>
      <c r="D88" s="34" t="s">
        <v>48</v>
      </c>
      <c r="E88" s="7"/>
      <c r="F88" s="8"/>
      <c r="G88" s="50"/>
      <c r="H88" s="9"/>
      <c r="I88" s="18"/>
    </row>
    <row r="89" spans="2:9" ht="14.45" customHeight="1" x14ac:dyDescent="0.25">
      <c r="B89" s="43" t="s">
        <v>49</v>
      </c>
      <c r="C89" s="28" t="s">
        <v>28</v>
      </c>
      <c r="D89" s="79" t="s">
        <v>50</v>
      </c>
      <c r="E89" s="80"/>
      <c r="F89" s="81">
        <v>42.96</v>
      </c>
      <c r="G89" s="82">
        <f t="shared" si="5"/>
        <v>0</v>
      </c>
      <c r="H89" s="83">
        <v>38.700000000000003</v>
      </c>
      <c r="I89" s="85">
        <f t="shared" si="4"/>
        <v>42.957000000000008</v>
      </c>
    </row>
    <row r="90" spans="2:9" ht="14.45" customHeight="1" x14ac:dyDescent="0.25">
      <c r="B90" s="43" t="s">
        <v>51</v>
      </c>
      <c r="C90" s="28" t="s">
        <v>28</v>
      </c>
      <c r="D90" s="79" t="s">
        <v>52</v>
      </c>
      <c r="E90" s="80"/>
      <c r="F90" s="81">
        <v>37.57</v>
      </c>
      <c r="G90" s="82">
        <f t="shared" si="5"/>
        <v>0</v>
      </c>
      <c r="H90" s="83">
        <v>33.85</v>
      </c>
      <c r="I90" s="85">
        <f t="shared" si="4"/>
        <v>37.573500000000003</v>
      </c>
    </row>
    <row r="91" spans="2:9" ht="14.45" customHeight="1" x14ac:dyDescent="0.25">
      <c r="B91" s="41"/>
      <c r="C91" s="7"/>
      <c r="D91" s="34" t="s">
        <v>53</v>
      </c>
      <c r="E91" s="7"/>
      <c r="F91" s="8"/>
      <c r="G91" s="50"/>
      <c r="H91" s="9"/>
      <c r="I91" s="18"/>
    </row>
    <row r="92" spans="2:9" ht="14.45" customHeight="1" x14ac:dyDescent="0.25">
      <c r="B92" s="43" t="s">
        <v>54</v>
      </c>
      <c r="C92" s="11" t="s">
        <v>7</v>
      </c>
      <c r="D92" s="79" t="s">
        <v>215</v>
      </c>
      <c r="E92" s="80"/>
      <c r="F92" s="81">
        <v>0.71</v>
      </c>
      <c r="G92" s="82">
        <f t="shared" si="5"/>
        <v>0</v>
      </c>
      <c r="H92" s="83">
        <v>0.64</v>
      </c>
      <c r="I92" s="85">
        <f t="shared" si="4"/>
        <v>0.71040000000000003</v>
      </c>
    </row>
    <row r="93" spans="2:9" ht="14.45" customHeight="1" x14ac:dyDescent="0.25">
      <c r="B93" s="43" t="s">
        <v>54</v>
      </c>
      <c r="C93" s="11" t="s">
        <v>7</v>
      </c>
      <c r="D93" s="79" t="s">
        <v>216</v>
      </c>
      <c r="E93" s="80"/>
      <c r="F93" s="81">
        <v>0.71</v>
      </c>
      <c r="G93" s="82">
        <f t="shared" si="5"/>
        <v>0</v>
      </c>
      <c r="H93" s="83">
        <v>0.64</v>
      </c>
      <c r="I93" s="85">
        <f t="shared" si="4"/>
        <v>0.71040000000000003</v>
      </c>
    </row>
    <row r="94" spans="2:9" ht="14.45" customHeight="1" x14ac:dyDescent="0.25">
      <c r="B94" s="43" t="s">
        <v>54</v>
      </c>
      <c r="C94" s="11" t="s">
        <v>7</v>
      </c>
      <c r="D94" s="79" t="s">
        <v>217</v>
      </c>
      <c r="E94" s="80"/>
      <c r="F94" s="81">
        <v>0.71</v>
      </c>
      <c r="G94" s="82">
        <f t="shared" si="5"/>
        <v>0</v>
      </c>
      <c r="H94" s="83">
        <v>0.64</v>
      </c>
      <c r="I94" s="85">
        <f t="shared" si="4"/>
        <v>0.71040000000000003</v>
      </c>
    </row>
    <row r="95" spans="2:9" ht="14.45" customHeight="1" x14ac:dyDescent="0.25">
      <c r="B95" s="43" t="s">
        <v>54</v>
      </c>
      <c r="C95" s="11" t="s">
        <v>7</v>
      </c>
      <c r="D95" s="79" t="s">
        <v>218</v>
      </c>
      <c r="E95" s="80"/>
      <c r="F95" s="81">
        <v>0.71</v>
      </c>
      <c r="G95" s="82">
        <f t="shared" si="5"/>
        <v>0</v>
      </c>
      <c r="H95" s="83">
        <v>0.64</v>
      </c>
      <c r="I95" s="85">
        <f t="shared" si="4"/>
        <v>0.71040000000000003</v>
      </c>
    </row>
    <row r="96" spans="2:9" ht="14.45" customHeight="1" x14ac:dyDescent="0.25">
      <c r="B96" s="43" t="s">
        <v>54</v>
      </c>
      <c r="C96" s="11" t="s">
        <v>7</v>
      </c>
      <c r="D96" s="79" t="s">
        <v>219</v>
      </c>
      <c r="E96" s="80"/>
      <c r="F96" s="81">
        <v>0.71</v>
      </c>
      <c r="G96" s="82">
        <f t="shared" si="5"/>
        <v>0</v>
      </c>
      <c r="H96" s="83">
        <v>0.64</v>
      </c>
      <c r="I96" s="85">
        <f t="shared" si="4"/>
        <v>0.71040000000000003</v>
      </c>
    </row>
    <row r="97" spans="2:12" ht="14.45" customHeight="1" x14ac:dyDescent="0.25">
      <c r="B97" s="43" t="s">
        <v>54</v>
      </c>
      <c r="C97" s="11" t="s">
        <v>7</v>
      </c>
      <c r="D97" s="79" t="s">
        <v>220</v>
      </c>
      <c r="E97" s="80"/>
      <c r="F97" s="81">
        <v>0.71</v>
      </c>
      <c r="G97" s="82">
        <f t="shared" si="5"/>
        <v>0</v>
      </c>
      <c r="H97" s="83">
        <v>0.64</v>
      </c>
      <c r="I97" s="85">
        <f t="shared" si="4"/>
        <v>0.71040000000000003</v>
      </c>
    </row>
    <row r="98" spans="2:12" ht="14.45" customHeight="1" x14ac:dyDescent="0.25">
      <c r="B98" s="43" t="s">
        <v>54</v>
      </c>
      <c r="C98" s="11" t="s">
        <v>7</v>
      </c>
      <c r="D98" s="79" t="s">
        <v>221</v>
      </c>
      <c r="E98" s="80"/>
      <c r="F98" s="81">
        <v>0.71</v>
      </c>
      <c r="G98" s="82">
        <f t="shared" si="5"/>
        <v>0</v>
      </c>
      <c r="H98" s="83">
        <v>0.64</v>
      </c>
      <c r="I98" s="85">
        <f t="shared" si="4"/>
        <v>0.71040000000000003</v>
      </c>
    </row>
    <row r="99" spans="2:12" ht="14.45" customHeight="1" x14ac:dyDescent="0.25">
      <c r="B99" s="43" t="s">
        <v>54</v>
      </c>
      <c r="C99" s="11" t="s">
        <v>7</v>
      </c>
      <c r="D99" s="79" t="s">
        <v>222</v>
      </c>
      <c r="E99" s="80"/>
      <c r="F99" s="81">
        <v>0.71</v>
      </c>
      <c r="G99" s="82">
        <f t="shared" si="5"/>
        <v>0</v>
      </c>
      <c r="H99" s="83">
        <v>0.64</v>
      </c>
      <c r="I99" s="85">
        <f t="shared" si="4"/>
        <v>0.71040000000000003</v>
      </c>
    </row>
    <row r="100" spans="2:12" ht="14.45" customHeight="1" x14ac:dyDescent="0.25">
      <c r="B100" s="43" t="s">
        <v>54</v>
      </c>
      <c r="C100" s="11" t="s">
        <v>7</v>
      </c>
      <c r="D100" s="79" t="s">
        <v>223</v>
      </c>
      <c r="E100" s="80"/>
      <c r="F100" s="81">
        <v>0.71</v>
      </c>
      <c r="G100" s="82">
        <f t="shared" si="5"/>
        <v>0</v>
      </c>
      <c r="H100" s="83">
        <v>0.64</v>
      </c>
      <c r="I100" s="85">
        <f t="shared" si="4"/>
        <v>0.71040000000000003</v>
      </c>
    </row>
    <row r="101" spans="2:12" ht="14.45" customHeight="1" x14ac:dyDescent="0.25">
      <c r="B101" s="41"/>
      <c r="C101" s="7"/>
      <c r="D101" s="34" t="s">
        <v>56</v>
      </c>
      <c r="E101" s="7"/>
      <c r="F101" s="8"/>
      <c r="G101" s="50"/>
      <c r="H101" s="9"/>
      <c r="I101" s="18"/>
      <c r="L101" t="s">
        <v>237</v>
      </c>
    </row>
    <row r="102" spans="2:12" ht="14.45" customHeight="1" x14ac:dyDescent="0.25">
      <c r="B102" s="43" t="s">
        <v>55</v>
      </c>
      <c r="C102" s="11" t="s">
        <v>7</v>
      </c>
      <c r="D102" s="79" t="s">
        <v>224</v>
      </c>
      <c r="E102" s="80"/>
      <c r="F102" s="81">
        <v>4.8499999999999996</v>
      </c>
      <c r="G102" s="82">
        <f t="shared" si="5"/>
        <v>0</v>
      </c>
      <c r="H102" s="83">
        <v>4.37</v>
      </c>
      <c r="I102" s="85">
        <f t="shared" si="4"/>
        <v>4.8507000000000007</v>
      </c>
    </row>
    <row r="103" spans="2:12" ht="14.45" customHeight="1" x14ac:dyDescent="0.25">
      <c r="B103" s="43" t="s">
        <v>55</v>
      </c>
      <c r="C103" s="11" t="s">
        <v>7</v>
      </c>
      <c r="D103" s="79" t="s">
        <v>238</v>
      </c>
      <c r="E103" s="80"/>
      <c r="F103" s="81">
        <v>4.8499999999999996</v>
      </c>
      <c r="G103" s="82">
        <f t="shared" si="5"/>
        <v>0</v>
      </c>
      <c r="H103" s="83">
        <v>4.37</v>
      </c>
      <c r="I103" s="85">
        <f t="shared" si="4"/>
        <v>4.8507000000000007</v>
      </c>
    </row>
    <row r="104" spans="2:12" ht="14.45" customHeight="1" x14ac:dyDescent="0.25">
      <c r="B104" s="43" t="s">
        <v>55</v>
      </c>
      <c r="C104" s="11" t="s">
        <v>7</v>
      </c>
      <c r="D104" s="79" t="s">
        <v>238</v>
      </c>
      <c r="E104" s="80"/>
      <c r="F104" s="81">
        <v>4.8499999999999996</v>
      </c>
      <c r="G104" s="82">
        <f t="shared" si="5"/>
        <v>0</v>
      </c>
      <c r="H104" s="83">
        <v>4.37</v>
      </c>
      <c r="I104" s="85">
        <f t="shared" si="4"/>
        <v>4.8507000000000007</v>
      </c>
    </row>
    <row r="105" spans="2:12" ht="14.45" customHeight="1" x14ac:dyDescent="0.25">
      <c r="B105" s="43" t="s">
        <v>55</v>
      </c>
      <c r="C105" s="11" t="s">
        <v>7</v>
      </c>
      <c r="D105" s="79" t="s">
        <v>238</v>
      </c>
      <c r="E105" s="80"/>
      <c r="F105" s="81">
        <v>4.8499999999999996</v>
      </c>
      <c r="G105" s="82">
        <f t="shared" si="5"/>
        <v>0</v>
      </c>
      <c r="H105" s="83">
        <v>4.37</v>
      </c>
      <c r="I105" s="85">
        <f t="shared" si="4"/>
        <v>4.8507000000000007</v>
      </c>
    </row>
    <row r="106" spans="2:12" ht="14.45" customHeight="1" x14ac:dyDescent="0.25">
      <c r="B106" s="43" t="s">
        <v>55</v>
      </c>
      <c r="C106" s="11" t="s">
        <v>7</v>
      </c>
      <c r="D106" s="79" t="s">
        <v>238</v>
      </c>
      <c r="E106" s="80"/>
      <c r="F106" s="81">
        <v>4.8499999999999996</v>
      </c>
      <c r="G106" s="82">
        <f t="shared" si="5"/>
        <v>0</v>
      </c>
      <c r="H106" s="83">
        <v>4.37</v>
      </c>
      <c r="I106" s="85">
        <f t="shared" si="4"/>
        <v>4.8507000000000007</v>
      </c>
    </row>
    <row r="107" spans="2:12" ht="14.45" customHeight="1" x14ac:dyDescent="0.25">
      <c r="B107" s="43" t="s">
        <v>55</v>
      </c>
      <c r="C107" s="11" t="s">
        <v>7</v>
      </c>
      <c r="D107" s="79" t="s">
        <v>238</v>
      </c>
      <c r="E107" s="80"/>
      <c r="F107" s="81">
        <v>4.8499999999999996</v>
      </c>
      <c r="G107" s="82">
        <f t="shared" si="5"/>
        <v>0</v>
      </c>
      <c r="H107" s="83">
        <v>4.37</v>
      </c>
      <c r="I107" s="85">
        <f t="shared" si="4"/>
        <v>4.8507000000000007</v>
      </c>
    </row>
    <row r="108" spans="2:12" ht="14.45" customHeight="1" x14ac:dyDescent="0.25">
      <c r="B108" s="43" t="s">
        <v>55</v>
      </c>
      <c r="C108" s="11" t="s">
        <v>7</v>
      </c>
      <c r="D108" s="79" t="s">
        <v>238</v>
      </c>
      <c r="E108" s="80"/>
      <c r="F108" s="81">
        <v>4.8499999999999996</v>
      </c>
      <c r="G108" s="82">
        <f t="shared" si="5"/>
        <v>0</v>
      </c>
      <c r="H108" s="83">
        <v>4.37</v>
      </c>
      <c r="I108" s="85">
        <f t="shared" si="4"/>
        <v>4.8507000000000007</v>
      </c>
    </row>
    <row r="109" spans="2:12" ht="14.45" customHeight="1" x14ac:dyDescent="0.25">
      <c r="B109" s="43" t="s">
        <v>55</v>
      </c>
      <c r="C109" s="11" t="s">
        <v>7</v>
      </c>
      <c r="D109" s="79" t="s">
        <v>238</v>
      </c>
      <c r="E109" s="80"/>
      <c r="F109" s="81">
        <v>4.8499999999999996</v>
      </c>
      <c r="G109" s="82">
        <f t="shared" si="5"/>
        <v>0</v>
      </c>
      <c r="H109" s="83">
        <v>4.37</v>
      </c>
      <c r="I109" s="85">
        <f t="shared" si="4"/>
        <v>4.8507000000000007</v>
      </c>
    </row>
    <row r="110" spans="2:12" ht="14.45" customHeight="1" x14ac:dyDescent="0.25">
      <c r="B110" s="43" t="s">
        <v>55</v>
      </c>
      <c r="C110" s="11" t="s">
        <v>7</v>
      </c>
      <c r="D110" s="79" t="s">
        <v>238</v>
      </c>
      <c r="E110" s="80"/>
      <c r="F110" s="81">
        <v>4.8499999999999996</v>
      </c>
      <c r="G110" s="82">
        <f t="shared" ref="G110:G115" si="8">E110*F110</f>
        <v>0</v>
      </c>
      <c r="H110" s="83">
        <v>4.37</v>
      </c>
      <c r="I110" s="85">
        <f t="shared" ref="I110:I115" si="9">H110*1.11</f>
        <v>4.8507000000000007</v>
      </c>
    </row>
    <row r="111" spans="2:12" ht="14.45" customHeight="1" x14ac:dyDescent="0.25">
      <c r="B111" s="43" t="s">
        <v>55</v>
      </c>
      <c r="C111" s="11" t="s">
        <v>7</v>
      </c>
      <c r="D111" s="79" t="s">
        <v>238</v>
      </c>
      <c r="E111" s="80"/>
      <c r="F111" s="81">
        <v>4.8499999999999996</v>
      </c>
      <c r="G111" s="82">
        <f t="shared" si="8"/>
        <v>0</v>
      </c>
      <c r="H111" s="83">
        <v>4.37</v>
      </c>
      <c r="I111" s="85">
        <f t="shared" si="9"/>
        <v>4.8507000000000007</v>
      </c>
    </row>
    <row r="112" spans="2:12" ht="14.45" customHeight="1" x14ac:dyDescent="0.25">
      <c r="B112" s="43" t="s">
        <v>55</v>
      </c>
      <c r="C112" s="11" t="s">
        <v>7</v>
      </c>
      <c r="D112" s="79" t="s">
        <v>238</v>
      </c>
      <c r="E112" s="80"/>
      <c r="F112" s="81">
        <v>4.8499999999999996</v>
      </c>
      <c r="G112" s="82">
        <f t="shared" si="8"/>
        <v>0</v>
      </c>
      <c r="H112" s="83">
        <v>4.37</v>
      </c>
      <c r="I112" s="85">
        <f t="shared" si="9"/>
        <v>4.8507000000000007</v>
      </c>
    </row>
    <row r="113" spans="2:12" ht="14.45" customHeight="1" x14ac:dyDescent="0.25">
      <c r="B113" s="43" t="s">
        <v>55</v>
      </c>
      <c r="C113" s="11" t="s">
        <v>7</v>
      </c>
      <c r="D113" s="79" t="s">
        <v>238</v>
      </c>
      <c r="E113" s="80"/>
      <c r="F113" s="81">
        <v>4.8499999999999996</v>
      </c>
      <c r="G113" s="82">
        <f t="shared" si="8"/>
        <v>0</v>
      </c>
      <c r="H113" s="83">
        <v>4.37</v>
      </c>
      <c r="I113" s="85">
        <f t="shared" si="9"/>
        <v>4.8507000000000007</v>
      </c>
    </row>
    <row r="114" spans="2:12" ht="14.45" customHeight="1" x14ac:dyDescent="0.25">
      <c r="B114" s="43" t="s">
        <v>55</v>
      </c>
      <c r="C114" s="11" t="s">
        <v>7</v>
      </c>
      <c r="D114" s="79" t="s">
        <v>238</v>
      </c>
      <c r="E114" s="80"/>
      <c r="F114" s="81">
        <v>4.8499999999999996</v>
      </c>
      <c r="G114" s="82">
        <f t="shared" si="8"/>
        <v>0</v>
      </c>
      <c r="H114" s="83">
        <v>4.37</v>
      </c>
      <c r="I114" s="85">
        <f t="shared" si="9"/>
        <v>4.8507000000000007</v>
      </c>
    </row>
    <row r="115" spans="2:12" ht="14.45" customHeight="1" x14ac:dyDescent="0.25">
      <c r="B115" s="43" t="s">
        <v>55</v>
      </c>
      <c r="C115" s="11" t="s">
        <v>7</v>
      </c>
      <c r="D115" s="79" t="s">
        <v>238</v>
      </c>
      <c r="E115" s="80"/>
      <c r="F115" s="81">
        <v>4.8499999999999996</v>
      </c>
      <c r="G115" s="82">
        <f t="shared" si="8"/>
        <v>0</v>
      </c>
      <c r="H115" s="83">
        <v>4.37</v>
      </c>
      <c r="I115" s="85">
        <f t="shared" si="9"/>
        <v>4.8507000000000007</v>
      </c>
    </row>
    <row r="116" spans="2:12" ht="14.45" customHeight="1" x14ac:dyDescent="0.25">
      <c r="B116" s="43" t="s">
        <v>55</v>
      </c>
      <c r="C116" s="11" t="s">
        <v>7</v>
      </c>
      <c r="D116" s="79" t="s">
        <v>238</v>
      </c>
      <c r="E116" s="80"/>
      <c r="F116" s="81">
        <v>4.8499999999999996</v>
      </c>
      <c r="G116" s="82">
        <f t="shared" si="5"/>
        <v>0</v>
      </c>
      <c r="H116" s="83">
        <v>4.37</v>
      </c>
      <c r="I116" s="85">
        <f t="shared" si="4"/>
        <v>4.8507000000000007</v>
      </c>
    </row>
    <row r="117" spans="2:12" ht="14.45" customHeight="1" x14ac:dyDescent="0.25">
      <c r="B117" s="43" t="s">
        <v>55</v>
      </c>
      <c r="C117" s="11" t="s">
        <v>7</v>
      </c>
      <c r="D117" s="79" t="s">
        <v>238</v>
      </c>
      <c r="E117" s="80"/>
      <c r="F117" s="81">
        <v>4.8499999999999996</v>
      </c>
      <c r="G117" s="82">
        <f t="shared" si="5"/>
        <v>0</v>
      </c>
      <c r="H117" s="83">
        <v>4.37</v>
      </c>
      <c r="I117" s="85">
        <f t="shared" ref="I117" si="10">H117*1.11</f>
        <v>4.8507000000000007</v>
      </c>
    </row>
    <row r="118" spans="2:12" ht="14.45" customHeight="1" x14ac:dyDescent="0.25">
      <c r="B118" s="43" t="s">
        <v>55</v>
      </c>
      <c r="C118" s="28" t="s">
        <v>28</v>
      </c>
      <c r="D118" s="79" t="s">
        <v>225</v>
      </c>
      <c r="E118" s="80"/>
      <c r="F118" s="81">
        <v>4.8499999999999996</v>
      </c>
      <c r="G118" s="82">
        <f t="shared" ref="G118:G177" si="11">E118*F118</f>
        <v>0</v>
      </c>
      <c r="H118" s="83">
        <v>4.37</v>
      </c>
      <c r="I118" s="85">
        <f t="shared" ref="I118:I122" si="12">H118*1.11</f>
        <v>4.8507000000000007</v>
      </c>
    </row>
    <row r="119" spans="2:12" ht="14.45" customHeight="1" x14ac:dyDescent="0.25">
      <c r="B119" s="43" t="s">
        <v>55</v>
      </c>
      <c r="C119" s="28" t="s">
        <v>28</v>
      </c>
      <c r="D119" s="79" t="s">
        <v>238</v>
      </c>
      <c r="E119" s="80"/>
      <c r="F119" s="81">
        <v>4.8499999999999996</v>
      </c>
      <c r="G119" s="82">
        <f t="shared" si="11"/>
        <v>0</v>
      </c>
      <c r="H119" s="83">
        <v>4.37</v>
      </c>
      <c r="I119" s="85">
        <f t="shared" si="12"/>
        <v>4.8507000000000007</v>
      </c>
    </row>
    <row r="120" spans="2:12" ht="14.45" customHeight="1" x14ac:dyDescent="0.25">
      <c r="B120" s="43" t="s">
        <v>55</v>
      </c>
      <c r="C120" s="28" t="s">
        <v>28</v>
      </c>
      <c r="D120" s="79" t="s">
        <v>238</v>
      </c>
      <c r="E120" s="80"/>
      <c r="F120" s="81">
        <v>4.8499999999999996</v>
      </c>
      <c r="G120" s="82">
        <f t="shared" si="11"/>
        <v>0</v>
      </c>
      <c r="H120" s="83">
        <v>4.37</v>
      </c>
      <c r="I120" s="85">
        <f t="shared" si="12"/>
        <v>4.8507000000000007</v>
      </c>
    </row>
    <row r="121" spans="2:12" ht="14.45" customHeight="1" x14ac:dyDescent="0.25">
      <c r="B121" s="43" t="s">
        <v>55</v>
      </c>
      <c r="C121" s="28" t="s">
        <v>28</v>
      </c>
      <c r="D121" s="79" t="s">
        <v>238</v>
      </c>
      <c r="E121" s="80"/>
      <c r="F121" s="81">
        <v>4.8499999999999996</v>
      </c>
      <c r="G121" s="82">
        <f t="shared" si="11"/>
        <v>0</v>
      </c>
      <c r="H121" s="83">
        <v>4.37</v>
      </c>
      <c r="I121" s="85">
        <f t="shared" si="12"/>
        <v>4.8507000000000007</v>
      </c>
    </row>
    <row r="122" spans="2:12" ht="14.45" customHeight="1" x14ac:dyDescent="0.25">
      <c r="B122" s="43">
        <v>6092</v>
      </c>
      <c r="C122" s="28" t="s">
        <v>28</v>
      </c>
      <c r="D122" s="79" t="s">
        <v>226</v>
      </c>
      <c r="E122" s="80"/>
      <c r="F122" s="81">
        <v>10.82</v>
      </c>
      <c r="G122" s="82">
        <f t="shared" si="11"/>
        <v>0</v>
      </c>
      <c r="H122" s="83">
        <v>9.75</v>
      </c>
      <c r="I122" s="85">
        <f t="shared" si="12"/>
        <v>10.822500000000002</v>
      </c>
    </row>
    <row r="123" spans="2:12" ht="14.45" customHeight="1" x14ac:dyDescent="0.25">
      <c r="B123" s="43">
        <v>6093</v>
      </c>
      <c r="C123" s="28" t="s">
        <v>28</v>
      </c>
      <c r="D123" s="79" t="s">
        <v>227</v>
      </c>
      <c r="E123" s="80"/>
      <c r="F123" s="81">
        <v>10.82</v>
      </c>
      <c r="G123" s="82">
        <f t="shared" ref="G123" si="13">E123*F123</f>
        <v>0</v>
      </c>
      <c r="H123" s="83">
        <v>9.75</v>
      </c>
      <c r="I123" s="85">
        <f t="shared" ref="I123" si="14">H123*1.11</f>
        <v>10.822500000000002</v>
      </c>
      <c r="L123" t="s">
        <v>237</v>
      </c>
    </row>
    <row r="124" spans="2:12" ht="14.45" customHeight="1" x14ac:dyDescent="0.25">
      <c r="B124" s="41"/>
      <c r="C124" s="7"/>
      <c r="D124" s="34" t="s">
        <v>58</v>
      </c>
      <c r="E124" s="7"/>
      <c r="F124" s="8"/>
      <c r="G124" s="50"/>
      <c r="H124" s="9"/>
      <c r="I124" s="18"/>
    </row>
    <row r="125" spans="2:12" ht="14.45" customHeight="1" x14ac:dyDescent="0.25">
      <c r="B125" s="43" t="s">
        <v>57</v>
      </c>
      <c r="C125" s="28" t="s">
        <v>28</v>
      </c>
      <c r="D125" s="79" t="s">
        <v>228</v>
      </c>
      <c r="E125" s="80"/>
      <c r="F125" s="81">
        <v>16.93</v>
      </c>
      <c r="G125" s="82">
        <f t="shared" ref="G125:G130" si="15">E125*F125</f>
        <v>0</v>
      </c>
      <c r="H125" s="83">
        <v>15.25</v>
      </c>
      <c r="I125" s="85">
        <f t="shared" ref="I125:I130" si="16">H125*1.11</f>
        <v>16.927500000000002</v>
      </c>
    </row>
    <row r="126" spans="2:12" ht="14.45" customHeight="1" x14ac:dyDescent="0.25">
      <c r="B126" s="43" t="s">
        <v>57</v>
      </c>
      <c r="C126" s="28" t="s">
        <v>28</v>
      </c>
      <c r="D126" s="79" t="s">
        <v>238</v>
      </c>
      <c r="E126" s="80"/>
      <c r="F126" s="81">
        <v>16.93</v>
      </c>
      <c r="G126" s="82">
        <f t="shared" si="15"/>
        <v>0</v>
      </c>
      <c r="H126" s="83">
        <v>15.25</v>
      </c>
      <c r="I126" s="85">
        <f t="shared" si="16"/>
        <v>16.927500000000002</v>
      </c>
    </row>
    <row r="127" spans="2:12" ht="14.45" customHeight="1" x14ac:dyDescent="0.25">
      <c r="B127" s="43" t="s">
        <v>57</v>
      </c>
      <c r="C127" s="28" t="s">
        <v>28</v>
      </c>
      <c r="D127" s="79" t="s">
        <v>238</v>
      </c>
      <c r="E127" s="80"/>
      <c r="F127" s="81">
        <v>16.93</v>
      </c>
      <c r="G127" s="82">
        <f t="shared" si="15"/>
        <v>0</v>
      </c>
      <c r="H127" s="83">
        <v>15.25</v>
      </c>
      <c r="I127" s="85">
        <f t="shared" si="16"/>
        <v>16.927500000000002</v>
      </c>
    </row>
    <row r="128" spans="2:12" ht="14.45" customHeight="1" x14ac:dyDescent="0.25">
      <c r="B128" s="43" t="s">
        <v>57</v>
      </c>
      <c r="C128" s="28" t="s">
        <v>28</v>
      </c>
      <c r="D128" s="79" t="s">
        <v>238</v>
      </c>
      <c r="E128" s="80"/>
      <c r="F128" s="81">
        <v>16.93</v>
      </c>
      <c r="G128" s="82">
        <f t="shared" si="15"/>
        <v>0</v>
      </c>
      <c r="H128" s="83">
        <v>15.25</v>
      </c>
      <c r="I128" s="85">
        <f t="shared" si="16"/>
        <v>16.927500000000002</v>
      </c>
    </row>
    <row r="129" spans="2:11" ht="14.45" customHeight="1" x14ac:dyDescent="0.25">
      <c r="B129" s="43" t="s">
        <v>57</v>
      </c>
      <c r="C129" s="28" t="s">
        <v>28</v>
      </c>
      <c r="D129" s="79" t="s">
        <v>238</v>
      </c>
      <c r="E129" s="80"/>
      <c r="F129" s="81">
        <v>16.93</v>
      </c>
      <c r="G129" s="82">
        <f t="shared" si="15"/>
        <v>0</v>
      </c>
      <c r="H129" s="83">
        <v>15.25</v>
      </c>
      <c r="I129" s="85">
        <f t="shared" si="16"/>
        <v>16.927500000000002</v>
      </c>
    </row>
    <row r="130" spans="2:11" ht="14.45" customHeight="1" thickBot="1" x14ac:dyDescent="0.3">
      <c r="B130" s="45">
        <v>6090</v>
      </c>
      <c r="C130" s="33" t="s">
        <v>28</v>
      </c>
      <c r="D130" s="93" t="s">
        <v>229</v>
      </c>
      <c r="E130" s="94"/>
      <c r="F130" s="95">
        <v>10.82</v>
      </c>
      <c r="G130" s="96">
        <f t="shared" si="15"/>
        <v>0</v>
      </c>
      <c r="H130" s="83">
        <v>9.75</v>
      </c>
      <c r="I130" s="85">
        <f t="shared" si="16"/>
        <v>10.822500000000002</v>
      </c>
    </row>
    <row r="131" spans="2:11" ht="15" customHeight="1" thickBot="1" x14ac:dyDescent="0.3">
      <c r="B131" s="116"/>
      <c r="C131" s="117"/>
      <c r="D131" s="117"/>
      <c r="E131" s="109" t="s">
        <v>236</v>
      </c>
      <c r="F131" s="109"/>
      <c r="G131" s="49">
        <f>SUM(G69:G130)</f>
        <v>0</v>
      </c>
      <c r="H131" s="14"/>
      <c r="I131" s="16"/>
    </row>
    <row r="132" spans="2:11" ht="21.95" customHeight="1" thickBot="1" x14ac:dyDescent="0.3">
      <c r="B132" s="118" t="s">
        <v>10</v>
      </c>
      <c r="C132" s="119"/>
      <c r="D132" s="119"/>
      <c r="E132" s="119"/>
      <c r="F132" s="119" t="s">
        <v>2</v>
      </c>
      <c r="G132" s="120"/>
      <c r="H132" s="58"/>
      <c r="I132" s="23"/>
      <c r="J132" s="2"/>
      <c r="K132" s="2"/>
    </row>
    <row r="133" spans="2:11" ht="30" customHeight="1" x14ac:dyDescent="0.25">
      <c r="B133" s="62" t="s">
        <v>3</v>
      </c>
      <c r="C133" s="60" t="s">
        <v>6</v>
      </c>
      <c r="D133" s="59" t="s">
        <v>0</v>
      </c>
      <c r="E133" s="60" t="s">
        <v>29</v>
      </c>
      <c r="F133" s="59" t="s">
        <v>4</v>
      </c>
      <c r="G133" s="63" t="s">
        <v>44</v>
      </c>
      <c r="H133" s="61" t="s">
        <v>8</v>
      </c>
      <c r="I133" s="24" t="s">
        <v>9</v>
      </c>
    </row>
    <row r="134" spans="2:11" ht="14.45" customHeight="1" x14ac:dyDescent="0.25">
      <c r="B134" s="51"/>
      <c r="C134" s="20"/>
      <c r="D134" s="21" t="s">
        <v>59</v>
      </c>
      <c r="E134" s="20"/>
      <c r="F134" s="22"/>
      <c r="G134" s="52"/>
      <c r="H134" s="9"/>
      <c r="I134" s="18"/>
    </row>
    <row r="135" spans="2:11" ht="14.45" customHeight="1" x14ac:dyDescent="0.25">
      <c r="B135" s="43" t="s">
        <v>60</v>
      </c>
      <c r="C135" s="28" t="s">
        <v>28</v>
      </c>
      <c r="D135" s="79" t="s">
        <v>230</v>
      </c>
      <c r="E135" s="80"/>
      <c r="F135" s="81">
        <v>31.75</v>
      </c>
      <c r="G135" s="82">
        <f t="shared" ref="G135:G143" si="17">E135*F135</f>
        <v>0</v>
      </c>
      <c r="H135" s="83">
        <v>28.6</v>
      </c>
      <c r="I135" s="85">
        <f t="shared" ref="I135:I143" si="18">H135*1.11</f>
        <v>31.746000000000006</v>
      </c>
    </row>
    <row r="136" spans="2:11" ht="14.45" customHeight="1" x14ac:dyDescent="0.25">
      <c r="B136" s="43" t="s">
        <v>60</v>
      </c>
      <c r="C136" s="28" t="s">
        <v>28</v>
      </c>
      <c r="D136" s="79" t="s">
        <v>231</v>
      </c>
      <c r="E136" s="80"/>
      <c r="F136" s="81">
        <v>31.75</v>
      </c>
      <c r="G136" s="82">
        <f t="shared" si="17"/>
        <v>0</v>
      </c>
      <c r="H136" s="83">
        <v>28.6</v>
      </c>
      <c r="I136" s="85">
        <f t="shared" si="18"/>
        <v>31.746000000000006</v>
      </c>
    </row>
    <row r="137" spans="2:11" ht="14.45" customHeight="1" x14ac:dyDescent="0.25">
      <c r="B137" s="43" t="s">
        <v>60</v>
      </c>
      <c r="C137" s="28" t="s">
        <v>28</v>
      </c>
      <c r="D137" s="79" t="s">
        <v>362</v>
      </c>
      <c r="E137" s="80"/>
      <c r="F137" s="81">
        <v>31.75</v>
      </c>
      <c r="G137" s="82">
        <f t="shared" si="17"/>
        <v>0</v>
      </c>
      <c r="H137" s="83">
        <v>28.6</v>
      </c>
      <c r="I137" s="85">
        <f t="shared" si="18"/>
        <v>31.746000000000006</v>
      </c>
    </row>
    <row r="138" spans="2:11" ht="14.45" customHeight="1" x14ac:dyDescent="0.25">
      <c r="B138" s="43" t="s">
        <v>60</v>
      </c>
      <c r="C138" s="28" t="s">
        <v>28</v>
      </c>
      <c r="D138" s="79" t="s">
        <v>232</v>
      </c>
      <c r="E138" s="80"/>
      <c r="F138" s="81">
        <v>31.75</v>
      </c>
      <c r="G138" s="82">
        <f t="shared" si="17"/>
        <v>0</v>
      </c>
      <c r="H138" s="83">
        <v>28.6</v>
      </c>
      <c r="I138" s="85">
        <f t="shared" si="18"/>
        <v>31.746000000000006</v>
      </c>
    </row>
    <row r="139" spans="2:11" ht="14.45" customHeight="1" x14ac:dyDescent="0.25">
      <c r="B139" s="43" t="s">
        <v>60</v>
      </c>
      <c r="C139" s="28" t="s">
        <v>28</v>
      </c>
      <c r="D139" s="79" t="s">
        <v>238</v>
      </c>
      <c r="E139" s="80"/>
      <c r="F139" s="81">
        <v>31.75</v>
      </c>
      <c r="G139" s="82">
        <f t="shared" si="17"/>
        <v>0</v>
      </c>
      <c r="H139" s="83">
        <v>28.6</v>
      </c>
      <c r="I139" s="85">
        <f t="shared" si="18"/>
        <v>31.746000000000006</v>
      </c>
    </row>
    <row r="140" spans="2:11" ht="14.45" customHeight="1" x14ac:dyDescent="0.25">
      <c r="B140" s="43" t="s">
        <v>60</v>
      </c>
      <c r="C140" s="28" t="s">
        <v>28</v>
      </c>
      <c r="D140" s="79" t="s">
        <v>238</v>
      </c>
      <c r="E140" s="80"/>
      <c r="F140" s="81">
        <v>31.75</v>
      </c>
      <c r="G140" s="82">
        <f t="shared" si="17"/>
        <v>0</v>
      </c>
      <c r="H140" s="83">
        <v>28.6</v>
      </c>
      <c r="I140" s="85">
        <f t="shared" si="18"/>
        <v>31.746000000000006</v>
      </c>
    </row>
    <row r="141" spans="2:11" ht="14.45" customHeight="1" x14ac:dyDescent="0.25">
      <c r="B141" s="43" t="s">
        <v>60</v>
      </c>
      <c r="C141" s="28" t="s">
        <v>28</v>
      </c>
      <c r="D141" s="79" t="s">
        <v>238</v>
      </c>
      <c r="E141" s="80"/>
      <c r="F141" s="81">
        <v>31.75</v>
      </c>
      <c r="G141" s="82">
        <f t="shared" si="17"/>
        <v>0</v>
      </c>
      <c r="H141" s="83">
        <v>28.6</v>
      </c>
      <c r="I141" s="85">
        <f t="shared" si="18"/>
        <v>31.746000000000006</v>
      </c>
    </row>
    <row r="142" spans="2:11" ht="14.45" customHeight="1" x14ac:dyDescent="0.25">
      <c r="B142" s="43" t="s">
        <v>60</v>
      </c>
      <c r="C142" s="28" t="s">
        <v>28</v>
      </c>
      <c r="D142" s="79" t="s">
        <v>238</v>
      </c>
      <c r="E142" s="80"/>
      <c r="F142" s="81">
        <v>31.75</v>
      </c>
      <c r="G142" s="82">
        <f t="shared" si="17"/>
        <v>0</v>
      </c>
      <c r="H142" s="83">
        <v>28.6</v>
      </c>
      <c r="I142" s="85">
        <f t="shared" si="18"/>
        <v>31.746000000000006</v>
      </c>
    </row>
    <row r="143" spans="2:11" ht="14.45" customHeight="1" x14ac:dyDescent="0.25">
      <c r="B143" s="43" t="s">
        <v>60</v>
      </c>
      <c r="C143" s="28" t="s">
        <v>28</v>
      </c>
      <c r="D143" s="79" t="s">
        <v>238</v>
      </c>
      <c r="E143" s="80"/>
      <c r="F143" s="81">
        <v>31.75</v>
      </c>
      <c r="G143" s="82">
        <f t="shared" si="17"/>
        <v>0</v>
      </c>
      <c r="H143" s="83">
        <v>28.6</v>
      </c>
      <c r="I143" s="85">
        <f t="shared" si="18"/>
        <v>31.746000000000006</v>
      </c>
    </row>
    <row r="144" spans="2:11" ht="14.45" customHeight="1" x14ac:dyDescent="0.25">
      <c r="B144" s="41"/>
      <c r="C144" s="7"/>
      <c r="D144" s="34" t="s">
        <v>64</v>
      </c>
      <c r="E144" s="7"/>
      <c r="F144" s="8"/>
      <c r="G144" s="50"/>
      <c r="H144" s="9"/>
      <c r="I144" s="9"/>
    </row>
    <row r="145" spans="2:9" ht="14.45" customHeight="1" x14ac:dyDescent="0.25">
      <c r="B145" s="43">
        <v>9603</v>
      </c>
      <c r="C145" s="15" t="s">
        <v>28</v>
      </c>
      <c r="D145" s="79" t="s">
        <v>61</v>
      </c>
      <c r="E145" s="80"/>
      <c r="F145" s="81">
        <v>6.38</v>
      </c>
      <c r="G145" s="82">
        <f t="shared" si="11"/>
        <v>0</v>
      </c>
      <c r="H145" s="83">
        <v>5.75</v>
      </c>
      <c r="I145" s="85">
        <f t="shared" ref="I145:I149" si="19">H145*1.11</f>
        <v>6.3825000000000003</v>
      </c>
    </row>
    <row r="146" spans="2:9" ht="14.45" customHeight="1" x14ac:dyDescent="0.25">
      <c r="B146" s="43" t="s">
        <v>62</v>
      </c>
      <c r="C146" s="15" t="s">
        <v>28</v>
      </c>
      <c r="D146" s="79" t="s">
        <v>63</v>
      </c>
      <c r="E146" s="80"/>
      <c r="F146" s="81">
        <v>12.77</v>
      </c>
      <c r="G146" s="82">
        <f t="shared" si="11"/>
        <v>0</v>
      </c>
      <c r="H146" s="83">
        <v>11.5</v>
      </c>
      <c r="I146" s="85">
        <f t="shared" si="19"/>
        <v>12.765000000000001</v>
      </c>
    </row>
    <row r="147" spans="2:9" ht="14.45" customHeight="1" x14ac:dyDescent="0.25">
      <c r="B147" s="41"/>
      <c r="C147" s="7"/>
      <c r="D147" s="34" t="s">
        <v>65</v>
      </c>
      <c r="E147" s="7"/>
      <c r="F147" s="8"/>
      <c r="G147" s="50"/>
      <c r="H147" s="9"/>
      <c r="I147" s="9"/>
    </row>
    <row r="148" spans="2:9" ht="14.45" customHeight="1" x14ac:dyDescent="0.25">
      <c r="B148" s="43">
        <v>9001</v>
      </c>
      <c r="C148" s="11" t="s">
        <v>7</v>
      </c>
      <c r="D148" s="79" t="s">
        <v>67</v>
      </c>
      <c r="E148" s="80"/>
      <c r="F148" s="81">
        <v>0.89</v>
      </c>
      <c r="G148" s="82">
        <f t="shared" si="11"/>
        <v>0</v>
      </c>
      <c r="H148" s="83">
        <v>0.8</v>
      </c>
      <c r="I148" s="85">
        <f t="shared" si="19"/>
        <v>0.88800000000000012</v>
      </c>
    </row>
    <row r="149" spans="2:9" ht="14.45" customHeight="1" x14ac:dyDescent="0.25">
      <c r="B149" s="43">
        <v>9020</v>
      </c>
      <c r="C149" s="11" t="s">
        <v>7</v>
      </c>
      <c r="D149" s="79" t="s">
        <v>66</v>
      </c>
      <c r="E149" s="80"/>
      <c r="F149" s="81">
        <v>11.1</v>
      </c>
      <c r="G149" s="82">
        <f t="shared" si="11"/>
        <v>0</v>
      </c>
      <c r="H149" s="83">
        <v>10</v>
      </c>
      <c r="I149" s="85">
        <f t="shared" si="19"/>
        <v>11.100000000000001</v>
      </c>
    </row>
    <row r="150" spans="2:9" ht="14.45" customHeight="1" x14ac:dyDescent="0.25">
      <c r="B150" s="43">
        <v>9053</v>
      </c>
      <c r="C150" s="15" t="s">
        <v>28</v>
      </c>
      <c r="D150" s="79" t="s">
        <v>68</v>
      </c>
      <c r="E150" s="80"/>
      <c r="F150" s="81">
        <v>28.31</v>
      </c>
      <c r="G150" s="82">
        <f t="shared" si="11"/>
        <v>0</v>
      </c>
      <c r="H150" s="83">
        <v>25.5</v>
      </c>
      <c r="I150" s="85">
        <f t="shared" ref="I150:I217" si="20">H150*1.11</f>
        <v>28.305000000000003</v>
      </c>
    </row>
    <row r="151" spans="2:9" ht="14.45" customHeight="1" x14ac:dyDescent="0.25">
      <c r="B151" s="43">
        <v>9054</v>
      </c>
      <c r="C151" s="28" t="s">
        <v>28</v>
      </c>
      <c r="D151" s="79" t="s">
        <v>69</v>
      </c>
      <c r="E151" s="80"/>
      <c r="F151" s="81">
        <v>35.520000000000003</v>
      </c>
      <c r="G151" s="82">
        <f t="shared" si="11"/>
        <v>0</v>
      </c>
      <c r="H151" s="83">
        <v>32</v>
      </c>
      <c r="I151" s="85">
        <f t="shared" si="20"/>
        <v>35.520000000000003</v>
      </c>
    </row>
    <row r="152" spans="2:9" ht="14.45" customHeight="1" x14ac:dyDescent="0.25">
      <c r="B152" s="43">
        <v>9055</v>
      </c>
      <c r="C152" s="28" t="s">
        <v>28</v>
      </c>
      <c r="D152" s="79" t="s">
        <v>70</v>
      </c>
      <c r="E152" s="80"/>
      <c r="F152" s="81">
        <v>52.17</v>
      </c>
      <c r="G152" s="82">
        <f t="shared" si="11"/>
        <v>0</v>
      </c>
      <c r="H152" s="83">
        <v>47</v>
      </c>
      <c r="I152" s="85">
        <f t="shared" si="20"/>
        <v>52.17</v>
      </c>
    </row>
    <row r="153" spans="2:9" ht="14.45" customHeight="1" x14ac:dyDescent="0.25">
      <c r="B153" s="43">
        <v>9070</v>
      </c>
      <c r="C153" s="28" t="s">
        <v>28</v>
      </c>
      <c r="D153" s="79" t="s">
        <v>71</v>
      </c>
      <c r="E153" s="80"/>
      <c r="F153" s="81">
        <v>16.649999999999999</v>
      </c>
      <c r="G153" s="82">
        <f t="shared" si="11"/>
        <v>0</v>
      </c>
      <c r="H153" s="83">
        <v>15</v>
      </c>
      <c r="I153" s="85">
        <f t="shared" si="20"/>
        <v>16.650000000000002</v>
      </c>
    </row>
    <row r="154" spans="2:9" ht="14.45" customHeight="1" x14ac:dyDescent="0.25">
      <c r="B154" s="43">
        <v>9071</v>
      </c>
      <c r="C154" s="28" t="s">
        <v>28</v>
      </c>
      <c r="D154" s="79" t="s">
        <v>79</v>
      </c>
      <c r="E154" s="80"/>
      <c r="F154" s="81">
        <v>2</v>
      </c>
      <c r="G154" s="82">
        <f t="shared" si="11"/>
        <v>0</v>
      </c>
      <c r="H154" s="83">
        <v>1.8</v>
      </c>
      <c r="I154" s="85">
        <f t="shared" si="20"/>
        <v>1.9980000000000002</v>
      </c>
    </row>
    <row r="155" spans="2:9" ht="14.45" customHeight="1" x14ac:dyDescent="0.25">
      <c r="B155" s="43">
        <v>9072</v>
      </c>
      <c r="C155" s="28" t="s">
        <v>28</v>
      </c>
      <c r="D155" s="79" t="s">
        <v>80</v>
      </c>
      <c r="E155" s="80"/>
      <c r="F155" s="81">
        <v>2</v>
      </c>
      <c r="G155" s="82">
        <f t="shared" si="11"/>
        <v>0</v>
      </c>
      <c r="H155" s="83">
        <v>1.8</v>
      </c>
      <c r="I155" s="85">
        <f t="shared" si="20"/>
        <v>1.9980000000000002</v>
      </c>
    </row>
    <row r="156" spans="2:9" ht="14.45" customHeight="1" x14ac:dyDescent="0.25">
      <c r="B156" s="43">
        <v>9073</v>
      </c>
      <c r="C156" s="28" t="s">
        <v>28</v>
      </c>
      <c r="D156" s="79" t="s">
        <v>73</v>
      </c>
      <c r="E156" s="80"/>
      <c r="F156" s="81">
        <v>4.4400000000000004</v>
      </c>
      <c r="G156" s="82">
        <f t="shared" si="11"/>
        <v>0</v>
      </c>
      <c r="H156" s="83">
        <v>4</v>
      </c>
      <c r="I156" s="85">
        <f t="shared" si="20"/>
        <v>4.4400000000000004</v>
      </c>
    </row>
    <row r="157" spans="2:9" ht="14.45" customHeight="1" x14ac:dyDescent="0.25">
      <c r="B157" s="43" t="s">
        <v>72</v>
      </c>
      <c r="C157" s="28" t="s">
        <v>28</v>
      </c>
      <c r="D157" s="79" t="s">
        <v>74</v>
      </c>
      <c r="E157" s="80"/>
      <c r="F157" s="81">
        <v>4.4400000000000004</v>
      </c>
      <c r="G157" s="82">
        <f t="shared" si="11"/>
        <v>0</v>
      </c>
      <c r="H157" s="83">
        <v>4</v>
      </c>
      <c r="I157" s="85">
        <f t="shared" si="20"/>
        <v>4.4400000000000004</v>
      </c>
    </row>
    <row r="158" spans="2:9" ht="14.45" customHeight="1" x14ac:dyDescent="0.25">
      <c r="B158" s="43">
        <v>9074</v>
      </c>
      <c r="C158" s="28" t="s">
        <v>28</v>
      </c>
      <c r="D158" s="79" t="s">
        <v>76</v>
      </c>
      <c r="E158" s="80"/>
      <c r="F158" s="81">
        <v>4.4400000000000004</v>
      </c>
      <c r="G158" s="82">
        <f t="shared" si="11"/>
        <v>0</v>
      </c>
      <c r="H158" s="83">
        <v>4</v>
      </c>
      <c r="I158" s="85">
        <f t="shared" si="20"/>
        <v>4.4400000000000004</v>
      </c>
    </row>
    <row r="159" spans="2:9" ht="14.45" customHeight="1" x14ac:dyDescent="0.25">
      <c r="B159" s="43" t="s">
        <v>75</v>
      </c>
      <c r="C159" s="28" t="s">
        <v>28</v>
      </c>
      <c r="D159" s="79" t="s">
        <v>77</v>
      </c>
      <c r="E159" s="80"/>
      <c r="F159" s="81">
        <v>4.4400000000000004</v>
      </c>
      <c r="G159" s="82">
        <f t="shared" si="11"/>
        <v>0</v>
      </c>
      <c r="H159" s="83">
        <v>4</v>
      </c>
      <c r="I159" s="85">
        <f t="shared" si="20"/>
        <v>4.4400000000000004</v>
      </c>
    </row>
    <row r="160" spans="2:9" ht="14.45" customHeight="1" x14ac:dyDescent="0.25">
      <c r="B160" s="43">
        <v>9075</v>
      </c>
      <c r="C160" s="28" t="s">
        <v>28</v>
      </c>
      <c r="D160" s="79" t="s">
        <v>81</v>
      </c>
      <c r="E160" s="80"/>
      <c r="F160" s="81">
        <v>2</v>
      </c>
      <c r="G160" s="82">
        <f t="shared" si="11"/>
        <v>0</v>
      </c>
      <c r="H160" s="83">
        <v>1.8</v>
      </c>
      <c r="I160" s="85">
        <f t="shared" si="20"/>
        <v>1.9980000000000002</v>
      </c>
    </row>
    <row r="161" spans="2:9" ht="14.45" customHeight="1" x14ac:dyDescent="0.25">
      <c r="B161" s="43">
        <v>9076</v>
      </c>
      <c r="C161" s="28" t="s">
        <v>28</v>
      </c>
      <c r="D161" s="79" t="s">
        <v>82</v>
      </c>
      <c r="E161" s="80"/>
      <c r="F161" s="81">
        <v>2</v>
      </c>
      <c r="G161" s="82">
        <f t="shared" si="11"/>
        <v>0</v>
      </c>
      <c r="H161" s="83">
        <v>1.8</v>
      </c>
      <c r="I161" s="85">
        <f t="shared" si="20"/>
        <v>1.9980000000000002</v>
      </c>
    </row>
    <row r="162" spans="2:9" ht="14.45" customHeight="1" x14ac:dyDescent="0.25">
      <c r="B162" s="43">
        <v>9077</v>
      </c>
      <c r="C162" s="28" t="s">
        <v>28</v>
      </c>
      <c r="D162" s="79" t="s">
        <v>78</v>
      </c>
      <c r="E162" s="80"/>
      <c r="F162" s="81">
        <v>4.4400000000000004</v>
      </c>
      <c r="G162" s="82">
        <f t="shared" si="11"/>
        <v>0</v>
      </c>
      <c r="H162" s="83">
        <v>4</v>
      </c>
      <c r="I162" s="85">
        <f t="shared" si="20"/>
        <v>4.4400000000000004</v>
      </c>
    </row>
    <row r="163" spans="2:9" ht="14.45" customHeight="1" x14ac:dyDescent="0.25">
      <c r="B163" s="43" t="s">
        <v>83</v>
      </c>
      <c r="C163" s="28" t="s">
        <v>28</v>
      </c>
      <c r="D163" s="79" t="s">
        <v>84</v>
      </c>
      <c r="E163" s="80"/>
      <c r="F163" s="81">
        <v>4.4400000000000004</v>
      </c>
      <c r="G163" s="82">
        <f t="shared" si="11"/>
        <v>0</v>
      </c>
      <c r="H163" s="83">
        <v>4</v>
      </c>
      <c r="I163" s="85">
        <f t="shared" si="20"/>
        <v>4.4400000000000004</v>
      </c>
    </row>
    <row r="164" spans="2:9" ht="14.45" customHeight="1" x14ac:dyDescent="0.25">
      <c r="B164" s="43">
        <v>9078</v>
      </c>
      <c r="C164" s="28" t="s">
        <v>28</v>
      </c>
      <c r="D164" s="79" t="s">
        <v>85</v>
      </c>
      <c r="E164" s="80"/>
      <c r="F164" s="81">
        <v>2</v>
      </c>
      <c r="G164" s="82">
        <f t="shared" si="11"/>
        <v>0</v>
      </c>
      <c r="H164" s="83">
        <v>1.8</v>
      </c>
      <c r="I164" s="85">
        <f t="shared" si="20"/>
        <v>1.9980000000000002</v>
      </c>
    </row>
    <row r="165" spans="2:9" ht="14.45" customHeight="1" x14ac:dyDescent="0.25">
      <c r="B165" s="43">
        <v>9080</v>
      </c>
      <c r="C165" s="28" t="s">
        <v>28</v>
      </c>
      <c r="D165" s="79" t="s">
        <v>95</v>
      </c>
      <c r="E165" s="80"/>
      <c r="F165" s="81">
        <v>101.57</v>
      </c>
      <c r="G165" s="82">
        <f t="shared" si="11"/>
        <v>0</v>
      </c>
      <c r="H165" s="83">
        <v>91.5</v>
      </c>
      <c r="I165" s="85">
        <f t="shared" si="20"/>
        <v>101.56500000000001</v>
      </c>
    </row>
    <row r="166" spans="2:9" ht="14.45" customHeight="1" x14ac:dyDescent="0.25">
      <c r="B166" s="43" t="s">
        <v>86</v>
      </c>
      <c r="C166" s="28" t="s">
        <v>28</v>
      </c>
      <c r="D166" s="79" t="s">
        <v>92</v>
      </c>
      <c r="E166" s="80"/>
      <c r="F166" s="81">
        <v>33.58</v>
      </c>
      <c r="G166" s="82">
        <f t="shared" si="11"/>
        <v>0</v>
      </c>
      <c r="H166" s="83">
        <v>30.25</v>
      </c>
      <c r="I166" s="85">
        <f t="shared" si="20"/>
        <v>33.577500000000001</v>
      </c>
    </row>
    <row r="167" spans="2:9" ht="14.45" customHeight="1" x14ac:dyDescent="0.25">
      <c r="B167" s="43" t="s">
        <v>87</v>
      </c>
      <c r="C167" s="28" t="s">
        <v>28</v>
      </c>
      <c r="D167" s="79" t="s">
        <v>93</v>
      </c>
      <c r="E167" s="80"/>
      <c r="F167" s="81">
        <v>33.58</v>
      </c>
      <c r="G167" s="82">
        <f t="shared" si="11"/>
        <v>0</v>
      </c>
      <c r="H167" s="83">
        <v>30.25</v>
      </c>
      <c r="I167" s="85">
        <f t="shared" si="20"/>
        <v>33.577500000000001</v>
      </c>
    </row>
    <row r="168" spans="2:9" ht="14.45" customHeight="1" x14ac:dyDescent="0.25">
      <c r="B168" s="43" t="s">
        <v>88</v>
      </c>
      <c r="C168" s="28" t="s">
        <v>28</v>
      </c>
      <c r="D168" s="79" t="s">
        <v>94</v>
      </c>
      <c r="E168" s="80"/>
      <c r="F168" s="81">
        <v>33.58</v>
      </c>
      <c r="G168" s="82">
        <f t="shared" si="11"/>
        <v>0</v>
      </c>
      <c r="H168" s="83">
        <v>30.25</v>
      </c>
      <c r="I168" s="85">
        <f t="shared" si="20"/>
        <v>33.577500000000001</v>
      </c>
    </row>
    <row r="169" spans="2:9" ht="14.45" customHeight="1" x14ac:dyDescent="0.25">
      <c r="B169" s="43">
        <v>9081</v>
      </c>
      <c r="C169" s="28" t="s">
        <v>28</v>
      </c>
      <c r="D169" s="79" t="s">
        <v>338</v>
      </c>
      <c r="E169" s="80"/>
      <c r="F169" s="81">
        <v>71.930000000000007</v>
      </c>
      <c r="G169" s="82">
        <f t="shared" si="11"/>
        <v>0</v>
      </c>
      <c r="H169" s="83">
        <v>64.8</v>
      </c>
      <c r="I169" s="85">
        <f t="shared" si="20"/>
        <v>71.927999999999997</v>
      </c>
    </row>
    <row r="170" spans="2:9" ht="14.45" customHeight="1" x14ac:dyDescent="0.25">
      <c r="B170" s="43" t="s">
        <v>89</v>
      </c>
      <c r="C170" s="28" t="s">
        <v>28</v>
      </c>
      <c r="D170" s="79" t="s">
        <v>339</v>
      </c>
      <c r="E170" s="80"/>
      <c r="F170" s="81">
        <v>24.98</v>
      </c>
      <c r="G170" s="82">
        <f t="shared" si="11"/>
        <v>0</v>
      </c>
      <c r="H170" s="83">
        <v>22.5</v>
      </c>
      <c r="I170" s="85">
        <f t="shared" si="20"/>
        <v>24.975000000000001</v>
      </c>
    </row>
    <row r="171" spans="2:9" ht="14.45" customHeight="1" x14ac:dyDescent="0.25">
      <c r="B171" s="43" t="s">
        <v>90</v>
      </c>
      <c r="C171" s="28" t="s">
        <v>28</v>
      </c>
      <c r="D171" s="79" t="s">
        <v>340</v>
      </c>
      <c r="E171" s="80"/>
      <c r="F171" s="81">
        <v>24.98</v>
      </c>
      <c r="G171" s="82">
        <f t="shared" si="11"/>
        <v>0</v>
      </c>
      <c r="H171" s="83">
        <v>22.5</v>
      </c>
      <c r="I171" s="85">
        <f t="shared" si="20"/>
        <v>24.975000000000001</v>
      </c>
    </row>
    <row r="172" spans="2:9" ht="14.45" customHeight="1" x14ac:dyDescent="0.25">
      <c r="B172" s="43" t="s">
        <v>91</v>
      </c>
      <c r="C172" s="28" t="s">
        <v>28</v>
      </c>
      <c r="D172" s="79" t="s">
        <v>341</v>
      </c>
      <c r="E172" s="80"/>
      <c r="F172" s="81">
        <v>24.98</v>
      </c>
      <c r="G172" s="82">
        <f t="shared" si="11"/>
        <v>0</v>
      </c>
      <c r="H172" s="83">
        <v>22.5</v>
      </c>
      <c r="I172" s="85">
        <f t="shared" si="20"/>
        <v>24.975000000000001</v>
      </c>
    </row>
    <row r="173" spans="2:9" ht="14.45" customHeight="1" x14ac:dyDescent="0.25">
      <c r="B173" s="43">
        <v>9085</v>
      </c>
      <c r="C173" s="28" t="s">
        <v>28</v>
      </c>
      <c r="D173" s="79" t="s">
        <v>96</v>
      </c>
      <c r="E173" s="80"/>
      <c r="F173" s="81">
        <v>31.36</v>
      </c>
      <c r="G173" s="82">
        <f t="shared" si="11"/>
        <v>0</v>
      </c>
      <c r="H173" s="83">
        <v>28.25</v>
      </c>
      <c r="I173" s="85">
        <f t="shared" si="20"/>
        <v>31.357500000000002</v>
      </c>
    </row>
    <row r="174" spans="2:9" ht="14.45" customHeight="1" x14ac:dyDescent="0.25">
      <c r="B174" s="43">
        <v>9086</v>
      </c>
      <c r="C174" s="28" t="s">
        <v>28</v>
      </c>
      <c r="D174" s="79" t="s">
        <v>97</v>
      </c>
      <c r="E174" s="80"/>
      <c r="F174" s="81">
        <v>21.65</v>
      </c>
      <c r="G174" s="82">
        <f t="shared" si="11"/>
        <v>0</v>
      </c>
      <c r="H174" s="83">
        <v>19.5</v>
      </c>
      <c r="I174" s="85">
        <f t="shared" si="20"/>
        <v>21.645000000000003</v>
      </c>
    </row>
    <row r="175" spans="2:9" ht="14.45" customHeight="1" x14ac:dyDescent="0.25">
      <c r="B175" s="43">
        <v>9090</v>
      </c>
      <c r="C175" s="28" t="s">
        <v>28</v>
      </c>
      <c r="D175" s="79" t="s">
        <v>98</v>
      </c>
      <c r="E175" s="80"/>
      <c r="F175" s="81">
        <v>104.78</v>
      </c>
      <c r="G175" s="82">
        <f t="shared" si="11"/>
        <v>0</v>
      </c>
      <c r="H175" s="83">
        <v>94.4</v>
      </c>
      <c r="I175" s="85">
        <f t="shared" si="20"/>
        <v>104.78400000000002</v>
      </c>
    </row>
    <row r="176" spans="2:9" ht="14.45" customHeight="1" x14ac:dyDescent="0.25">
      <c r="B176" s="43">
        <v>9091</v>
      </c>
      <c r="C176" s="28" t="s">
        <v>28</v>
      </c>
      <c r="D176" s="79" t="s">
        <v>99</v>
      </c>
      <c r="E176" s="80"/>
      <c r="F176" s="81">
        <v>64.209999999999994</v>
      </c>
      <c r="G176" s="82">
        <f t="shared" si="11"/>
        <v>0</v>
      </c>
      <c r="H176" s="83">
        <v>57.85</v>
      </c>
      <c r="I176" s="85">
        <f t="shared" si="20"/>
        <v>64.21350000000001</v>
      </c>
    </row>
    <row r="177" spans="2:9" ht="14.45" customHeight="1" x14ac:dyDescent="0.25">
      <c r="B177" s="43">
        <v>9111</v>
      </c>
      <c r="C177" s="15" t="s">
        <v>28</v>
      </c>
      <c r="D177" s="79" t="s">
        <v>100</v>
      </c>
      <c r="E177" s="80"/>
      <c r="F177" s="81">
        <v>4.05</v>
      </c>
      <c r="G177" s="82">
        <f t="shared" si="11"/>
        <v>0</v>
      </c>
      <c r="H177" s="83">
        <v>3.65</v>
      </c>
      <c r="I177" s="85">
        <f t="shared" si="20"/>
        <v>4.0514999999999999</v>
      </c>
    </row>
    <row r="178" spans="2:9" ht="14.45" customHeight="1" x14ac:dyDescent="0.25">
      <c r="B178" s="43">
        <v>9127</v>
      </c>
      <c r="C178" s="28" t="s">
        <v>28</v>
      </c>
      <c r="D178" s="79" t="s">
        <v>101</v>
      </c>
      <c r="E178" s="80"/>
      <c r="F178" s="81">
        <v>3.61</v>
      </c>
      <c r="G178" s="82">
        <f t="shared" ref="G178:G232" si="21">E178*F178</f>
        <v>0</v>
      </c>
      <c r="H178" s="83">
        <v>3.25</v>
      </c>
      <c r="I178" s="85">
        <f t="shared" si="20"/>
        <v>3.6075000000000004</v>
      </c>
    </row>
    <row r="179" spans="2:9" ht="14.45" customHeight="1" x14ac:dyDescent="0.25">
      <c r="B179" s="43">
        <v>9130</v>
      </c>
      <c r="C179" s="11" t="s">
        <v>7</v>
      </c>
      <c r="D179" s="79" t="s">
        <v>102</v>
      </c>
      <c r="E179" s="80"/>
      <c r="F179" s="81">
        <v>6.27</v>
      </c>
      <c r="G179" s="82">
        <f t="shared" si="21"/>
        <v>0</v>
      </c>
      <c r="H179" s="83">
        <v>5.65</v>
      </c>
      <c r="I179" s="85">
        <f t="shared" si="20"/>
        <v>6.2715000000000005</v>
      </c>
    </row>
    <row r="180" spans="2:9" ht="14.45" customHeight="1" x14ac:dyDescent="0.25">
      <c r="B180" s="43">
        <v>9405</v>
      </c>
      <c r="C180" s="15" t="s">
        <v>28</v>
      </c>
      <c r="D180" s="79" t="s">
        <v>103</v>
      </c>
      <c r="E180" s="80"/>
      <c r="F180" s="81">
        <v>18.98</v>
      </c>
      <c r="G180" s="82">
        <f t="shared" si="21"/>
        <v>0</v>
      </c>
      <c r="H180" s="83">
        <v>17.100000000000001</v>
      </c>
      <c r="I180" s="85">
        <f t="shared" si="20"/>
        <v>18.981000000000002</v>
      </c>
    </row>
    <row r="181" spans="2:9" ht="14.45" customHeight="1" x14ac:dyDescent="0.25">
      <c r="B181" s="43">
        <v>9415</v>
      </c>
      <c r="C181" s="28" t="s">
        <v>28</v>
      </c>
      <c r="D181" s="79" t="s">
        <v>110</v>
      </c>
      <c r="E181" s="80"/>
      <c r="F181" s="81">
        <v>8.66</v>
      </c>
      <c r="G181" s="82">
        <f t="shared" si="21"/>
        <v>0</v>
      </c>
      <c r="H181" s="83">
        <v>7.8</v>
      </c>
      <c r="I181" s="85">
        <f t="shared" si="20"/>
        <v>8.6580000000000013</v>
      </c>
    </row>
    <row r="182" spans="2:9" s="3" customFormat="1" ht="30" customHeight="1" x14ac:dyDescent="0.25">
      <c r="B182" s="64">
        <v>9421</v>
      </c>
      <c r="C182" s="5" t="s">
        <v>28</v>
      </c>
      <c r="D182" s="87" t="s">
        <v>233</v>
      </c>
      <c r="E182" s="88"/>
      <c r="F182" s="89">
        <v>82.97</v>
      </c>
      <c r="G182" s="82">
        <f t="shared" si="21"/>
        <v>0</v>
      </c>
      <c r="H182" s="90">
        <v>74.75</v>
      </c>
      <c r="I182" s="91">
        <f t="shared" si="20"/>
        <v>82.972500000000011</v>
      </c>
    </row>
    <row r="183" spans="2:9" s="3" customFormat="1" ht="14.45" customHeight="1" x14ac:dyDescent="0.25">
      <c r="B183" s="43">
        <v>9425</v>
      </c>
      <c r="C183" s="11" t="s">
        <v>7</v>
      </c>
      <c r="D183" s="86" t="s">
        <v>18</v>
      </c>
      <c r="E183" s="80"/>
      <c r="F183" s="81">
        <v>22.2</v>
      </c>
      <c r="G183" s="82">
        <f t="shared" si="21"/>
        <v>0</v>
      </c>
      <c r="H183" s="83">
        <v>20</v>
      </c>
      <c r="I183" s="85">
        <f t="shared" si="20"/>
        <v>22.200000000000003</v>
      </c>
    </row>
    <row r="184" spans="2:9" s="3" customFormat="1" ht="14.45" customHeight="1" x14ac:dyDescent="0.25">
      <c r="B184" s="43">
        <v>9511</v>
      </c>
      <c r="C184" s="5" t="s">
        <v>28</v>
      </c>
      <c r="D184" s="79" t="s">
        <v>365</v>
      </c>
      <c r="E184" s="80"/>
      <c r="F184" s="81">
        <v>38.85</v>
      </c>
      <c r="G184" s="82"/>
      <c r="H184" s="83">
        <v>35</v>
      </c>
      <c r="I184" s="85">
        <f t="shared" si="20"/>
        <v>38.85</v>
      </c>
    </row>
    <row r="185" spans="2:9" s="3" customFormat="1" ht="14.45" customHeight="1" x14ac:dyDescent="0.25">
      <c r="B185" s="64">
        <v>9512</v>
      </c>
      <c r="C185" s="5" t="s">
        <v>28</v>
      </c>
      <c r="D185" s="87" t="s">
        <v>156</v>
      </c>
      <c r="E185" s="88"/>
      <c r="F185" s="89">
        <v>33.299999999999997</v>
      </c>
      <c r="G185" s="82">
        <f t="shared" si="21"/>
        <v>0</v>
      </c>
      <c r="H185" s="90">
        <v>30</v>
      </c>
      <c r="I185" s="91">
        <f t="shared" si="20"/>
        <v>33.300000000000004</v>
      </c>
    </row>
    <row r="186" spans="2:9" ht="14.45" customHeight="1" x14ac:dyDescent="0.25">
      <c r="B186" s="41"/>
      <c r="C186" s="7"/>
      <c r="D186" s="34" t="s">
        <v>111</v>
      </c>
      <c r="E186" s="7"/>
      <c r="F186" s="8"/>
      <c r="G186" s="50"/>
      <c r="H186" s="9"/>
      <c r="I186" s="9"/>
    </row>
    <row r="187" spans="2:9" ht="14.45" customHeight="1" x14ac:dyDescent="0.25">
      <c r="B187" s="43" t="s">
        <v>112</v>
      </c>
      <c r="C187" s="28" t="s">
        <v>28</v>
      </c>
      <c r="D187" s="79" t="s">
        <v>113</v>
      </c>
      <c r="E187" s="80"/>
      <c r="F187" s="81">
        <v>0.89</v>
      </c>
      <c r="G187" s="82">
        <f t="shared" si="21"/>
        <v>0</v>
      </c>
      <c r="H187" s="83">
        <v>0.8</v>
      </c>
      <c r="I187" s="85">
        <f t="shared" si="20"/>
        <v>0.88800000000000012</v>
      </c>
    </row>
    <row r="188" spans="2:9" ht="14.45" customHeight="1" x14ac:dyDescent="0.25">
      <c r="B188" s="43" t="s">
        <v>114</v>
      </c>
      <c r="C188" s="28" t="s">
        <v>28</v>
      </c>
      <c r="D188" s="79" t="s">
        <v>115</v>
      </c>
      <c r="E188" s="80"/>
      <c r="F188" s="81">
        <v>0.89</v>
      </c>
      <c r="G188" s="82">
        <f t="shared" si="21"/>
        <v>0</v>
      </c>
      <c r="H188" s="83">
        <v>0.8</v>
      </c>
      <c r="I188" s="85">
        <f t="shared" si="20"/>
        <v>0.88800000000000012</v>
      </c>
    </row>
    <row r="189" spans="2:9" ht="14.45" customHeight="1" x14ac:dyDescent="0.25">
      <c r="B189" s="43" t="s">
        <v>116</v>
      </c>
      <c r="C189" s="28" t="s">
        <v>28</v>
      </c>
      <c r="D189" s="79" t="s">
        <v>117</v>
      </c>
      <c r="E189" s="80"/>
      <c r="F189" s="81">
        <v>1.1100000000000001</v>
      </c>
      <c r="G189" s="82">
        <f t="shared" si="21"/>
        <v>0</v>
      </c>
      <c r="H189" s="83">
        <v>1</v>
      </c>
      <c r="I189" s="85">
        <f t="shared" si="20"/>
        <v>1.1100000000000001</v>
      </c>
    </row>
    <row r="190" spans="2:9" ht="14.45" customHeight="1" x14ac:dyDescent="0.25">
      <c r="B190" s="43">
        <v>2101</v>
      </c>
      <c r="C190" s="28" t="s">
        <v>28</v>
      </c>
      <c r="D190" s="79" t="s">
        <v>118</v>
      </c>
      <c r="E190" s="80"/>
      <c r="F190" s="81">
        <v>13.04</v>
      </c>
      <c r="G190" s="82">
        <f t="shared" si="21"/>
        <v>0</v>
      </c>
      <c r="H190" s="83">
        <v>11.75</v>
      </c>
      <c r="I190" s="85">
        <f t="shared" si="20"/>
        <v>13.0425</v>
      </c>
    </row>
    <row r="191" spans="2:9" ht="14.45" customHeight="1" x14ac:dyDescent="0.25">
      <c r="B191" s="43" t="s">
        <v>119</v>
      </c>
      <c r="C191" s="15" t="s">
        <v>28</v>
      </c>
      <c r="D191" s="79" t="s">
        <v>120</v>
      </c>
      <c r="E191" s="80"/>
      <c r="F191" s="81">
        <v>0.82</v>
      </c>
      <c r="G191" s="82">
        <f t="shared" si="21"/>
        <v>0</v>
      </c>
      <c r="H191" s="83">
        <v>0.75</v>
      </c>
      <c r="I191" s="85">
        <f t="shared" si="20"/>
        <v>0.83250000000000002</v>
      </c>
    </row>
    <row r="192" spans="2:9" ht="14.45" customHeight="1" x14ac:dyDescent="0.25">
      <c r="B192" s="43">
        <v>2102</v>
      </c>
      <c r="C192" s="15" t="s">
        <v>28</v>
      </c>
      <c r="D192" s="79" t="s">
        <v>121</v>
      </c>
      <c r="E192" s="80"/>
      <c r="F192" s="81">
        <v>13.32</v>
      </c>
      <c r="G192" s="82">
        <f t="shared" si="21"/>
        <v>0</v>
      </c>
      <c r="H192" s="83">
        <v>12</v>
      </c>
      <c r="I192" s="85">
        <f t="shared" si="20"/>
        <v>13.32</v>
      </c>
    </row>
    <row r="193" spans="2:11" ht="14.45" customHeight="1" x14ac:dyDescent="0.25">
      <c r="B193" s="43" t="s">
        <v>122</v>
      </c>
      <c r="C193" s="15" t="s">
        <v>28</v>
      </c>
      <c r="D193" s="79" t="s">
        <v>123</v>
      </c>
      <c r="E193" s="80"/>
      <c r="F193" s="81">
        <v>13.32</v>
      </c>
      <c r="G193" s="82">
        <f t="shared" si="21"/>
        <v>0</v>
      </c>
      <c r="H193" s="83">
        <v>12</v>
      </c>
      <c r="I193" s="85">
        <f t="shared" si="20"/>
        <v>13.32</v>
      </c>
    </row>
    <row r="194" spans="2:11" ht="14.45" customHeight="1" x14ac:dyDescent="0.25">
      <c r="B194" s="66"/>
      <c r="C194" s="31"/>
      <c r="D194" s="31"/>
      <c r="E194" s="31"/>
      <c r="F194" s="35"/>
      <c r="G194" s="71">
        <f t="shared" si="21"/>
        <v>0</v>
      </c>
      <c r="H194" s="36"/>
      <c r="I194" s="37"/>
    </row>
    <row r="195" spans="2:11" ht="14.45" customHeight="1" thickBot="1" x14ac:dyDescent="0.3">
      <c r="B195" s="72"/>
      <c r="C195" s="32"/>
      <c r="D195" s="32"/>
      <c r="E195" s="32"/>
      <c r="F195" s="73"/>
      <c r="G195" s="74">
        <f t="shared" si="21"/>
        <v>0</v>
      </c>
      <c r="H195" s="36"/>
      <c r="I195" s="37"/>
    </row>
    <row r="196" spans="2:11" ht="15" customHeight="1" thickBot="1" x14ac:dyDescent="0.3">
      <c r="B196" s="116"/>
      <c r="C196" s="117"/>
      <c r="D196" s="117"/>
      <c r="E196" s="109" t="s">
        <v>239</v>
      </c>
      <c r="F196" s="109"/>
      <c r="G196" s="49">
        <f>SUM(G135:G195)</f>
        <v>0</v>
      </c>
      <c r="H196" s="14"/>
      <c r="I196" s="16"/>
    </row>
    <row r="197" spans="2:11" ht="21.95" customHeight="1" thickBot="1" x14ac:dyDescent="0.3">
      <c r="B197" s="118" t="s">
        <v>10</v>
      </c>
      <c r="C197" s="119"/>
      <c r="D197" s="119"/>
      <c r="E197" s="119"/>
      <c r="F197" s="119" t="s">
        <v>2</v>
      </c>
      <c r="G197" s="120"/>
      <c r="H197" s="58"/>
      <c r="I197" s="23"/>
      <c r="J197" s="2"/>
      <c r="K197" s="2"/>
    </row>
    <row r="198" spans="2:11" ht="30" customHeight="1" x14ac:dyDescent="0.25">
      <c r="B198" s="62" t="s">
        <v>3</v>
      </c>
      <c r="C198" s="60" t="s">
        <v>6</v>
      </c>
      <c r="D198" s="59" t="s">
        <v>0</v>
      </c>
      <c r="E198" s="60" t="s">
        <v>29</v>
      </c>
      <c r="F198" s="59" t="s">
        <v>4</v>
      </c>
      <c r="G198" s="63" t="s">
        <v>44</v>
      </c>
      <c r="H198" s="61" t="s">
        <v>8</v>
      </c>
      <c r="I198" s="24" t="s">
        <v>9</v>
      </c>
    </row>
    <row r="199" spans="2:11" ht="14.45" customHeight="1" x14ac:dyDescent="0.25">
      <c r="B199" s="51"/>
      <c r="C199" s="20"/>
      <c r="D199" s="21" t="s">
        <v>240</v>
      </c>
      <c r="E199" s="20"/>
      <c r="F199" s="22"/>
      <c r="G199" s="52"/>
      <c r="H199" s="9"/>
      <c r="I199" s="9"/>
    </row>
    <row r="200" spans="2:11" ht="14.45" customHeight="1" x14ac:dyDescent="0.25">
      <c r="B200" s="43" t="s">
        <v>124</v>
      </c>
      <c r="C200" s="15" t="s">
        <v>28</v>
      </c>
      <c r="D200" s="79" t="s">
        <v>125</v>
      </c>
      <c r="E200" s="80"/>
      <c r="F200" s="81">
        <v>2.33</v>
      </c>
      <c r="G200" s="82">
        <f t="shared" ref="G200" si="22">E200*F200</f>
        <v>0</v>
      </c>
      <c r="H200" s="83">
        <v>2.1</v>
      </c>
      <c r="I200" s="85">
        <f t="shared" ref="I200" si="23">H200*1.11</f>
        <v>2.3310000000000004</v>
      </c>
    </row>
    <row r="201" spans="2:11" ht="14.45" customHeight="1" x14ac:dyDescent="0.25">
      <c r="B201" s="43">
        <v>2104</v>
      </c>
      <c r="C201" s="15" t="s">
        <v>28</v>
      </c>
      <c r="D201" s="79" t="s">
        <v>126</v>
      </c>
      <c r="E201" s="80"/>
      <c r="F201" s="81">
        <v>5.83</v>
      </c>
      <c r="G201" s="82">
        <f t="shared" si="21"/>
        <v>0</v>
      </c>
      <c r="H201" s="83">
        <v>5.25</v>
      </c>
      <c r="I201" s="85">
        <f t="shared" si="20"/>
        <v>5.8275000000000006</v>
      </c>
    </row>
    <row r="202" spans="2:11" ht="14.45" customHeight="1" x14ac:dyDescent="0.25">
      <c r="B202" s="43">
        <v>2105</v>
      </c>
      <c r="C202" s="15" t="s">
        <v>28</v>
      </c>
      <c r="D202" s="79" t="s">
        <v>127</v>
      </c>
      <c r="E202" s="80"/>
      <c r="F202" s="81">
        <v>3.77</v>
      </c>
      <c r="G202" s="82">
        <f t="shared" si="21"/>
        <v>0</v>
      </c>
      <c r="H202" s="83">
        <v>3.4</v>
      </c>
      <c r="I202" s="85">
        <f t="shared" si="20"/>
        <v>3.774</v>
      </c>
    </row>
    <row r="203" spans="2:11" ht="14.45" customHeight="1" x14ac:dyDescent="0.25">
      <c r="B203" s="43">
        <v>2106</v>
      </c>
      <c r="C203" s="15" t="s">
        <v>28</v>
      </c>
      <c r="D203" s="79" t="s">
        <v>128</v>
      </c>
      <c r="E203" s="80"/>
      <c r="F203" s="81">
        <v>2.78</v>
      </c>
      <c r="G203" s="82">
        <f t="shared" si="21"/>
        <v>0</v>
      </c>
      <c r="H203" s="83">
        <v>2.5</v>
      </c>
      <c r="I203" s="85">
        <f t="shared" si="20"/>
        <v>2.7750000000000004</v>
      </c>
    </row>
    <row r="204" spans="2:11" ht="14.45" customHeight="1" x14ac:dyDescent="0.25">
      <c r="B204" s="43">
        <v>2107</v>
      </c>
      <c r="C204" s="15" t="s">
        <v>28</v>
      </c>
      <c r="D204" s="79" t="s">
        <v>129</v>
      </c>
      <c r="E204" s="80"/>
      <c r="F204" s="81">
        <v>4.88</v>
      </c>
      <c r="G204" s="82">
        <f t="shared" si="21"/>
        <v>0</v>
      </c>
      <c r="H204" s="83">
        <v>4.4000000000000004</v>
      </c>
      <c r="I204" s="85">
        <f t="shared" si="20"/>
        <v>4.8840000000000012</v>
      </c>
    </row>
    <row r="205" spans="2:11" ht="14.45" customHeight="1" x14ac:dyDescent="0.25">
      <c r="B205" s="43">
        <v>2109</v>
      </c>
      <c r="C205" s="11" t="s">
        <v>7</v>
      </c>
      <c r="D205" s="79" t="s">
        <v>130</v>
      </c>
      <c r="E205" s="80"/>
      <c r="F205" s="81">
        <v>2.78</v>
      </c>
      <c r="G205" s="82">
        <f t="shared" si="21"/>
        <v>0</v>
      </c>
      <c r="H205" s="83">
        <v>2.5</v>
      </c>
      <c r="I205" s="85">
        <f t="shared" si="20"/>
        <v>2.7750000000000004</v>
      </c>
    </row>
    <row r="206" spans="2:11" ht="14.45" customHeight="1" x14ac:dyDescent="0.25">
      <c r="B206" s="43">
        <v>2110</v>
      </c>
      <c r="C206" s="11" t="s">
        <v>7</v>
      </c>
      <c r="D206" s="79" t="s">
        <v>131</v>
      </c>
      <c r="E206" s="80"/>
      <c r="F206" s="81">
        <v>2.78</v>
      </c>
      <c r="G206" s="82">
        <f t="shared" si="21"/>
        <v>0</v>
      </c>
      <c r="H206" s="83">
        <v>2.5</v>
      </c>
      <c r="I206" s="85">
        <f t="shared" si="20"/>
        <v>2.7750000000000004</v>
      </c>
    </row>
    <row r="207" spans="2:11" ht="14.45" customHeight="1" x14ac:dyDescent="0.25">
      <c r="B207" s="43">
        <v>2111</v>
      </c>
      <c r="C207" s="11" t="s">
        <v>7</v>
      </c>
      <c r="D207" s="79" t="s">
        <v>132</v>
      </c>
      <c r="E207" s="80"/>
      <c r="F207" s="81">
        <v>9.5500000000000007</v>
      </c>
      <c r="G207" s="82">
        <f t="shared" si="21"/>
        <v>0</v>
      </c>
      <c r="H207" s="83">
        <v>8.6</v>
      </c>
      <c r="I207" s="85">
        <f t="shared" si="20"/>
        <v>9.5460000000000012</v>
      </c>
    </row>
    <row r="208" spans="2:11" ht="14.45" customHeight="1" x14ac:dyDescent="0.25">
      <c r="B208" s="43">
        <v>2113</v>
      </c>
      <c r="C208" s="11" t="s">
        <v>7</v>
      </c>
      <c r="D208" s="79" t="s">
        <v>133</v>
      </c>
      <c r="E208" s="80"/>
      <c r="F208" s="81">
        <v>3.77</v>
      </c>
      <c r="G208" s="82">
        <f t="shared" si="21"/>
        <v>0</v>
      </c>
      <c r="H208" s="83">
        <v>3.4</v>
      </c>
      <c r="I208" s="85">
        <f t="shared" si="20"/>
        <v>3.774</v>
      </c>
    </row>
    <row r="209" spans="2:11" ht="14.45" customHeight="1" x14ac:dyDescent="0.25">
      <c r="B209" s="43">
        <v>2114</v>
      </c>
      <c r="C209" s="15" t="s">
        <v>28</v>
      </c>
      <c r="D209" s="79" t="s">
        <v>134</v>
      </c>
      <c r="E209" s="80"/>
      <c r="F209" s="81">
        <v>3.77</v>
      </c>
      <c r="G209" s="82">
        <f t="shared" si="21"/>
        <v>0</v>
      </c>
      <c r="H209" s="83">
        <v>3.4</v>
      </c>
      <c r="I209" s="85">
        <f t="shared" si="20"/>
        <v>3.774</v>
      </c>
    </row>
    <row r="210" spans="2:11" ht="14.45" customHeight="1" x14ac:dyDescent="0.25">
      <c r="B210" s="43">
        <v>2115</v>
      </c>
      <c r="C210" s="15" t="s">
        <v>28</v>
      </c>
      <c r="D210" s="79" t="s">
        <v>135</v>
      </c>
      <c r="E210" s="80"/>
      <c r="F210" s="81">
        <v>5.83</v>
      </c>
      <c r="G210" s="82">
        <f t="shared" si="21"/>
        <v>0</v>
      </c>
      <c r="H210" s="83">
        <v>5.25</v>
      </c>
      <c r="I210" s="85">
        <f t="shared" si="20"/>
        <v>5.8275000000000006</v>
      </c>
    </row>
    <row r="211" spans="2:11" ht="14.45" customHeight="1" x14ac:dyDescent="0.25">
      <c r="B211" s="43">
        <v>2116</v>
      </c>
      <c r="C211" s="15" t="s">
        <v>28</v>
      </c>
      <c r="D211" s="79" t="s">
        <v>136</v>
      </c>
      <c r="E211" s="80"/>
      <c r="F211" s="81">
        <v>2.78</v>
      </c>
      <c r="G211" s="82">
        <f t="shared" si="21"/>
        <v>0</v>
      </c>
      <c r="H211" s="83">
        <v>2.5</v>
      </c>
      <c r="I211" s="85">
        <f t="shared" si="20"/>
        <v>2.7750000000000004</v>
      </c>
    </row>
    <row r="212" spans="2:11" ht="14.45" customHeight="1" x14ac:dyDescent="0.25">
      <c r="B212" s="43">
        <v>2117</v>
      </c>
      <c r="C212" s="15" t="s">
        <v>28</v>
      </c>
      <c r="D212" s="79" t="s">
        <v>137</v>
      </c>
      <c r="E212" s="80"/>
      <c r="F212" s="81">
        <v>2.33</v>
      </c>
      <c r="G212" s="82">
        <f t="shared" si="21"/>
        <v>0</v>
      </c>
      <c r="H212" s="83">
        <v>2.1</v>
      </c>
      <c r="I212" s="85">
        <f t="shared" si="20"/>
        <v>2.3310000000000004</v>
      </c>
      <c r="K212" t="s">
        <v>237</v>
      </c>
    </row>
    <row r="213" spans="2:11" ht="14.45" customHeight="1" x14ac:dyDescent="0.25">
      <c r="B213" s="43">
        <v>2118</v>
      </c>
      <c r="C213" s="15" t="s">
        <v>28</v>
      </c>
      <c r="D213" s="79" t="s">
        <v>138</v>
      </c>
      <c r="E213" s="80"/>
      <c r="F213" s="81">
        <v>2.78</v>
      </c>
      <c r="G213" s="82">
        <f t="shared" si="21"/>
        <v>0</v>
      </c>
      <c r="H213" s="83">
        <v>2.5</v>
      </c>
      <c r="I213" s="85">
        <f t="shared" si="20"/>
        <v>2.7750000000000004</v>
      </c>
    </row>
    <row r="214" spans="2:11" ht="14.45" customHeight="1" x14ac:dyDescent="0.25">
      <c r="B214" s="43">
        <v>2202</v>
      </c>
      <c r="C214" s="11" t="s">
        <v>7</v>
      </c>
      <c r="D214" s="79" t="s">
        <v>139</v>
      </c>
      <c r="E214" s="80"/>
      <c r="F214" s="81">
        <v>0.32</v>
      </c>
      <c r="G214" s="82">
        <f t="shared" si="21"/>
        <v>0</v>
      </c>
      <c r="H214" s="83">
        <v>0.28999999999999998</v>
      </c>
      <c r="I214" s="85">
        <f t="shared" si="20"/>
        <v>0.32190000000000002</v>
      </c>
    </row>
    <row r="215" spans="2:11" ht="14.45" customHeight="1" x14ac:dyDescent="0.25">
      <c r="B215" s="43">
        <v>2203</v>
      </c>
      <c r="C215" s="11" t="s">
        <v>7</v>
      </c>
      <c r="D215" s="79" t="s">
        <v>140</v>
      </c>
      <c r="E215" s="80"/>
      <c r="F215" s="81">
        <v>0.32</v>
      </c>
      <c r="G215" s="82">
        <f t="shared" si="21"/>
        <v>0</v>
      </c>
      <c r="H215" s="83">
        <v>0.28999999999999998</v>
      </c>
      <c r="I215" s="85">
        <f t="shared" si="20"/>
        <v>0.32190000000000002</v>
      </c>
    </row>
    <row r="216" spans="2:11" ht="14.45" customHeight="1" x14ac:dyDescent="0.25">
      <c r="B216" s="43">
        <v>2204</v>
      </c>
      <c r="C216" s="11" t="s">
        <v>7</v>
      </c>
      <c r="D216" s="79" t="s">
        <v>141</v>
      </c>
      <c r="E216" s="80"/>
      <c r="F216" s="81">
        <v>0.32</v>
      </c>
      <c r="G216" s="82">
        <f t="shared" si="21"/>
        <v>0</v>
      </c>
      <c r="H216" s="83">
        <v>0.28999999999999998</v>
      </c>
      <c r="I216" s="85">
        <f t="shared" si="20"/>
        <v>0.32190000000000002</v>
      </c>
    </row>
    <row r="217" spans="2:11" ht="14.45" customHeight="1" x14ac:dyDescent="0.25">
      <c r="B217" s="43">
        <v>2205</v>
      </c>
      <c r="C217" s="11" t="s">
        <v>7</v>
      </c>
      <c r="D217" s="79" t="s">
        <v>142</v>
      </c>
      <c r="E217" s="80"/>
      <c r="F217" s="81">
        <v>0.42</v>
      </c>
      <c r="G217" s="82">
        <f t="shared" si="21"/>
        <v>0</v>
      </c>
      <c r="H217" s="83">
        <v>0.38</v>
      </c>
      <c r="I217" s="85">
        <f t="shared" si="20"/>
        <v>0.42180000000000006</v>
      </c>
    </row>
    <row r="218" spans="2:11" ht="14.45" customHeight="1" x14ac:dyDescent="0.25">
      <c r="B218" s="43">
        <v>2206</v>
      </c>
      <c r="C218" s="11" t="s">
        <v>7</v>
      </c>
      <c r="D218" s="79" t="s">
        <v>143</v>
      </c>
      <c r="E218" s="80"/>
      <c r="F218" s="81">
        <v>0.42</v>
      </c>
      <c r="G218" s="82">
        <f t="shared" si="21"/>
        <v>0</v>
      </c>
      <c r="H218" s="83">
        <v>0.38</v>
      </c>
      <c r="I218" s="85">
        <f t="shared" ref="I218:I247" si="24">H218*1.11</f>
        <v>0.42180000000000006</v>
      </c>
    </row>
    <row r="219" spans="2:11" ht="14.45" customHeight="1" x14ac:dyDescent="0.25">
      <c r="B219" s="43">
        <v>2207</v>
      </c>
      <c r="C219" s="15" t="s">
        <v>28</v>
      </c>
      <c r="D219" s="79" t="s">
        <v>144</v>
      </c>
      <c r="E219" s="80"/>
      <c r="F219" s="81">
        <v>0.42</v>
      </c>
      <c r="G219" s="82">
        <f t="shared" si="21"/>
        <v>0</v>
      </c>
      <c r="H219" s="83">
        <v>0.38</v>
      </c>
      <c r="I219" s="85">
        <f t="shared" si="24"/>
        <v>0.42180000000000006</v>
      </c>
    </row>
    <row r="220" spans="2:11" ht="14.45" customHeight="1" x14ac:dyDescent="0.25">
      <c r="B220" s="43">
        <v>2301</v>
      </c>
      <c r="C220" s="15" t="s">
        <v>28</v>
      </c>
      <c r="D220" s="79" t="s">
        <v>145</v>
      </c>
      <c r="E220" s="80"/>
      <c r="F220" s="81">
        <v>0.41</v>
      </c>
      <c r="G220" s="82">
        <f t="shared" si="21"/>
        <v>0</v>
      </c>
      <c r="H220" s="83">
        <v>0.37</v>
      </c>
      <c r="I220" s="85">
        <f t="shared" si="24"/>
        <v>0.41070000000000001</v>
      </c>
    </row>
    <row r="221" spans="2:11" ht="14.45" customHeight="1" x14ac:dyDescent="0.25">
      <c r="B221" s="43">
        <v>2302</v>
      </c>
      <c r="C221" s="15" t="s">
        <v>28</v>
      </c>
      <c r="D221" s="79" t="s">
        <v>146</v>
      </c>
      <c r="E221" s="80"/>
      <c r="F221" s="81">
        <v>0.41</v>
      </c>
      <c r="G221" s="82">
        <f t="shared" si="21"/>
        <v>0</v>
      </c>
      <c r="H221" s="83">
        <v>0.37</v>
      </c>
      <c r="I221" s="85">
        <f t="shared" si="24"/>
        <v>0.41070000000000001</v>
      </c>
    </row>
    <row r="222" spans="2:11" ht="14.45" customHeight="1" x14ac:dyDescent="0.25">
      <c r="B222" s="43">
        <v>2303</v>
      </c>
      <c r="C222" s="15" t="s">
        <v>28</v>
      </c>
      <c r="D222" s="79" t="s">
        <v>147</v>
      </c>
      <c r="E222" s="80"/>
      <c r="F222" s="81">
        <v>0.41</v>
      </c>
      <c r="G222" s="82">
        <f t="shared" si="21"/>
        <v>0</v>
      </c>
      <c r="H222" s="83">
        <v>0.37</v>
      </c>
      <c r="I222" s="85">
        <f t="shared" si="24"/>
        <v>0.41070000000000001</v>
      </c>
    </row>
    <row r="223" spans="2:11" ht="14.45" customHeight="1" x14ac:dyDescent="0.25">
      <c r="B223" s="43">
        <v>2306</v>
      </c>
      <c r="C223" s="11" t="s">
        <v>7</v>
      </c>
      <c r="D223" s="79" t="s">
        <v>148</v>
      </c>
      <c r="E223" s="80"/>
      <c r="F223" s="81">
        <v>0.41</v>
      </c>
      <c r="G223" s="82">
        <f t="shared" si="21"/>
        <v>0</v>
      </c>
      <c r="H223" s="83">
        <v>0.37</v>
      </c>
      <c r="I223" s="85">
        <f t="shared" si="24"/>
        <v>0.41070000000000001</v>
      </c>
      <c r="K223" t="s">
        <v>237</v>
      </c>
    </row>
    <row r="224" spans="2:11" ht="14.45" customHeight="1" x14ac:dyDescent="0.25">
      <c r="B224" s="43">
        <v>2307</v>
      </c>
      <c r="C224" s="15" t="s">
        <v>28</v>
      </c>
      <c r="D224" s="79" t="s">
        <v>149</v>
      </c>
      <c r="E224" s="80"/>
      <c r="F224" s="81">
        <v>1.39</v>
      </c>
      <c r="G224" s="82">
        <f t="shared" si="21"/>
        <v>0</v>
      </c>
      <c r="H224" s="83">
        <v>1.25</v>
      </c>
      <c r="I224" s="85">
        <f t="shared" si="24"/>
        <v>1.3875000000000002</v>
      </c>
    </row>
    <row r="225" spans="2:9" ht="14.45" customHeight="1" x14ac:dyDescent="0.25">
      <c r="B225" s="43">
        <v>2308</v>
      </c>
      <c r="C225" s="15" t="s">
        <v>28</v>
      </c>
      <c r="D225" s="79" t="s">
        <v>151</v>
      </c>
      <c r="E225" s="80"/>
      <c r="F225" s="81">
        <v>23.25</v>
      </c>
      <c r="G225" s="82">
        <f t="shared" si="21"/>
        <v>0</v>
      </c>
      <c r="H225" s="83">
        <v>20.95</v>
      </c>
      <c r="I225" s="85">
        <f t="shared" si="24"/>
        <v>23.2545</v>
      </c>
    </row>
    <row r="226" spans="2:9" ht="14.45" customHeight="1" x14ac:dyDescent="0.25">
      <c r="B226" s="43">
        <v>2309</v>
      </c>
      <c r="C226" s="15" t="s">
        <v>28</v>
      </c>
      <c r="D226" s="79" t="s">
        <v>150</v>
      </c>
      <c r="E226" s="80"/>
      <c r="F226" s="81">
        <v>67.989999999999995</v>
      </c>
      <c r="G226" s="82">
        <f t="shared" si="21"/>
        <v>0</v>
      </c>
      <c r="H226" s="83">
        <v>61.25</v>
      </c>
      <c r="I226" s="85">
        <f t="shared" si="24"/>
        <v>67.987500000000011</v>
      </c>
    </row>
    <row r="227" spans="2:9" ht="14.45" customHeight="1" x14ac:dyDescent="0.25">
      <c r="B227" s="43" t="s">
        <v>152</v>
      </c>
      <c r="C227" s="15" t="s">
        <v>28</v>
      </c>
      <c r="D227" s="79" t="s">
        <v>153</v>
      </c>
      <c r="E227" s="80"/>
      <c r="F227" s="81">
        <v>0.28000000000000003</v>
      </c>
      <c r="G227" s="82">
        <f t="shared" si="21"/>
        <v>0</v>
      </c>
      <c r="H227" s="83">
        <v>0.25</v>
      </c>
      <c r="I227" s="85">
        <f t="shared" si="24"/>
        <v>0.27750000000000002</v>
      </c>
    </row>
    <row r="228" spans="2:9" ht="14.45" customHeight="1" x14ac:dyDescent="0.25">
      <c r="B228" s="43"/>
      <c r="C228" s="11"/>
      <c r="D228" s="12"/>
      <c r="E228" s="11"/>
      <c r="F228" s="13"/>
      <c r="G228" s="44">
        <f t="shared" si="21"/>
        <v>0</v>
      </c>
      <c r="H228" s="14"/>
      <c r="I228" s="16">
        <f t="shared" si="24"/>
        <v>0</v>
      </c>
    </row>
    <row r="229" spans="2:9" ht="14.45" customHeight="1" x14ac:dyDescent="0.25">
      <c r="B229" s="43"/>
      <c r="C229" s="11"/>
      <c r="D229" s="12"/>
      <c r="E229" s="11"/>
      <c r="F229" s="13"/>
      <c r="G229" s="44">
        <f t="shared" si="21"/>
        <v>0</v>
      </c>
      <c r="H229" s="14"/>
      <c r="I229" s="16">
        <f t="shared" si="24"/>
        <v>0</v>
      </c>
    </row>
    <row r="230" spans="2:9" ht="14.45" customHeight="1" x14ac:dyDescent="0.25">
      <c r="B230" s="43"/>
      <c r="C230" s="11"/>
      <c r="D230" s="12"/>
      <c r="E230" s="11"/>
      <c r="F230" s="13"/>
      <c r="G230" s="44">
        <f t="shared" si="21"/>
        <v>0</v>
      </c>
      <c r="H230" s="14"/>
      <c r="I230" s="16">
        <f t="shared" si="24"/>
        <v>0</v>
      </c>
    </row>
    <row r="231" spans="2:9" ht="14.45" customHeight="1" x14ac:dyDescent="0.25">
      <c r="B231" s="43"/>
      <c r="C231" s="11"/>
      <c r="D231" s="12"/>
      <c r="E231" s="11"/>
      <c r="F231" s="13"/>
      <c r="G231" s="44">
        <f t="shared" si="21"/>
        <v>0</v>
      </c>
      <c r="H231" s="14"/>
      <c r="I231" s="16">
        <f t="shared" si="24"/>
        <v>0</v>
      </c>
    </row>
    <row r="232" spans="2:9" ht="14.45" customHeight="1" x14ac:dyDescent="0.25">
      <c r="B232" s="43"/>
      <c r="C232" s="11"/>
      <c r="D232" s="12"/>
      <c r="E232" s="11"/>
      <c r="F232" s="13"/>
      <c r="G232" s="44">
        <f t="shared" si="21"/>
        <v>0</v>
      </c>
      <c r="H232" s="14"/>
      <c r="I232" s="16">
        <f t="shared" si="24"/>
        <v>0</v>
      </c>
    </row>
    <row r="233" spans="2:9" ht="15" customHeight="1" x14ac:dyDescent="0.25">
      <c r="B233" s="113" t="s">
        <v>332</v>
      </c>
      <c r="C233" s="114"/>
      <c r="D233" s="114"/>
      <c r="E233" s="115" t="s">
        <v>241</v>
      </c>
      <c r="F233" s="115"/>
      <c r="G233" s="53">
        <f>SUM(G200:G232)</f>
        <v>0</v>
      </c>
      <c r="H233" s="14"/>
      <c r="I233" s="16">
        <f t="shared" si="24"/>
        <v>0</v>
      </c>
    </row>
    <row r="234" spans="2:9" ht="20.100000000000001" customHeight="1" x14ac:dyDescent="0.25">
      <c r="B234" s="159" t="s">
        <v>333</v>
      </c>
      <c r="C234" s="160"/>
      <c r="D234" s="160"/>
      <c r="E234" s="115" t="s">
        <v>234</v>
      </c>
      <c r="F234" s="115"/>
      <c r="G234" s="53">
        <f>G65</f>
        <v>0</v>
      </c>
      <c r="H234" s="14"/>
      <c r="I234" s="16">
        <f t="shared" si="24"/>
        <v>0</v>
      </c>
    </row>
    <row r="235" spans="2:9" ht="20.100000000000001" customHeight="1" x14ac:dyDescent="0.25">
      <c r="B235" s="159" t="s">
        <v>336</v>
      </c>
      <c r="C235" s="160"/>
      <c r="D235" s="160"/>
      <c r="E235" s="115" t="s">
        <v>236</v>
      </c>
      <c r="F235" s="115"/>
      <c r="G235" s="53">
        <f>G131</f>
        <v>0</v>
      </c>
      <c r="H235" s="14"/>
      <c r="I235" s="16">
        <f t="shared" si="24"/>
        <v>0</v>
      </c>
    </row>
    <row r="236" spans="2:9" ht="20.100000000000001" customHeight="1" thickBot="1" x14ac:dyDescent="0.3">
      <c r="B236" s="161" t="s">
        <v>334</v>
      </c>
      <c r="C236" s="162"/>
      <c r="D236" s="162"/>
      <c r="E236" s="106" t="s">
        <v>239</v>
      </c>
      <c r="F236" s="106"/>
      <c r="G236" s="56">
        <f>G196</f>
        <v>0</v>
      </c>
      <c r="H236" s="14"/>
      <c r="I236" s="16">
        <f t="shared" si="24"/>
        <v>0</v>
      </c>
    </row>
    <row r="237" spans="2:9" ht="30" customHeight="1" thickBot="1" x14ac:dyDescent="0.3">
      <c r="B237" s="157" t="s">
        <v>335</v>
      </c>
      <c r="C237" s="158"/>
      <c r="D237" s="158"/>
      <c r="E237" s="109" t="s">
        <v>242</v>
      </c>
      <c r="F237" s="109"/>
      <c r="G237" s="49">
        <f>G234+G235+G236+G233</f>
        <v>0</v>
      </c>
      <c r="H237" s="14"/>
      <c r="I237" s="16">
        <f t="shared" si="24"/>
        <v>0</v>
      </c>
    </row>
    <row r="238" spans="2:9" ht="15" customHeight="1" x14ac:dyDescent="0.25">
      <c r="B238" s="100"/>
      <c r="C238" s="100"/>
      <c r="D238" s="100"/>
      <c r="E238" s="100"/>
      <c r="F238" s="100"/>
      <c r="G238" s="100"/>
      <c r="H238" s="14"/>
      <c r="I238" s="16">
        <f t="shared" si="24"/>
        <v>0</v>
      </c>
    </row>
    <row r="239" spans="2:9" ht="15" customHeight="1" x14ac:dyDescent="0.25">
      <c r="B239" s="19"/>
      <c r="C239" s="19"/>
      <c r="D239" s="19"/>
      <c r="E239" s="19"/>
      <c r="F239" s="19"/>
      <c r="G239" s="19"/>
      <c r="H239" s="14"/>
      <c r="I239" s="16">
        <f t="shared" si="24"/>
        <v>0</v>
      </c>
    </row>
    <row r="240" spans="2:9" ht="15" customHeight="1" x14ac:dyDescent="0.25">
      <c r="B240" s="19"/>
      <c r="C240" s="19"/>
      <c r="D240" s="19"/>
      <c r="E240" s="19"/>
      <c r="F240" s="19"/>
      <c r="G240" s="19"/>
      <c r="H240" s="14"/>
      <c r="I240" s="16">
        <f t="shared" si="24"/>
        <v>0</v>
      </c>
    </row>
    <row r="241" spans="2:9" ht="15" customHeight="1" x14ac:dyDescent="0.25">
      <c r="B241" s="19"/>
      <c r="C241" s="19"/>
      <c r="D241" s="19"/>
      <c r="E241" s="19"/>
      <c r="F241" s="19"/>
      <c r="G241" s="19"/>
      <c r="H241" s="14"/>
      <c r="I241" s="16">
        <f t="shared" si="24"/>
        <v>0</v>
      </c>
    </row>
    <row r="242" spans="2:9" ht="15" customHeight="1" x14ac:dyDescent="0.25">
      <c r="B242" s="19"/>
      <c r="C242" s="19"/>
      <c r="D242" s="19"/>
      <c r="E242" s="19"/>
      <c r="F242" s="19"/>
      <c r="G242" s="19"/>
      <c r="H242" s="14"/>
      <c r="I242" s="16">
        <f t="shared" si="24"/>
        <v>0</v>
      </c>
    </row>
    <row r="243" spans="2:9" ht="15" customHeight="1" x14ac:dyDescent="0.25">
      <c r="B243" s="19"/>
      <c r="C243" s="19"/>
      <c r="D243" s="19"/>
      <c r="E243" s="19"/>
      <c r="F243" s="19"/>
      <c r="G243" s="19"/>
      <c r="H243" s="14"/>
      <c r="I243" s="16">
        <f t="shared" si="24"/>
        <v>0</v>
      </c>
    </row>
    <row r="244" spans="2:9" ht="15" customHeight="1" x14ac:dyDescent="0.25">
      <c r="B244" s="19"/>
      <c r="C244" s="19"/>
      <c r="D244" s="19"/>
      <c r="E244" s="19"/>
      <c r="F244" s="19"/>
      <c r="G244" s="19"/>
      <c r="H244" s="14"/>
      <c r="I244" s="16">
        <f t="shared" si="24"/>
        <v>0</v>
      </c>
    </row>
    <row r="245" spans="2:9" ht="15" customHeight="1" x14ac:dyDescent="0.25">
      <c r="B245" s="19"/>
      <c r="C245" s="19"/>
      <c r="D245" s="19"/>
      <c r="E245" s="19"/>
      <c r="F245" s="19"/>
      <c r="G245" s="19"/>
      <c r="H245" s="14"/>
      <c r="I245" s="16">
        <f t="shared" si="24"/>
        <v>0</v>
      </c>
    </row>
    <row r="246" spans="2:9" ht="15" customHeight="1" x14ac:dyDescent="0.25">
      <c r="B246" s="19"/>
      <c r="C246" s="19"/>
      <c r="D246" s="19"/>
      <c r="E246" s="19"/>
      <c r="F246" s="19"/>
      <c r="G246" s="19"/>
      <c r="H246" s="14"/>
      <c r="I246" s="16">
        <f t="shared" si="24"/>
        <v>0</v>
      </c>
    </row>
    <row r="247" spans="2:9" ht="15" customHeight="1" x14ac:dyDescent="0.25">
      <c r="B247" s="19"/>
      <c r="C247" s="19"/>
      <c r="D247" s="19"/>
      <c r="E247" s="19"/>
      <c r="F247" s="19"/>
      <c r="G247" s="19"/>
      <c r="H247" s="14"/>
      <c r="I247" s="16">
        <f t="shared" si="24"/>
        <v>0</v>
      </c>
    </row>
    <row r="248" spans="2:9" ht="15.75" x14ac:dyDescent="0.25">
      <c r="B248" s="19"/>
      <c r="C248" s="19"/>
      <c r="D248" s="19"/>
      <c r="E248" s="19"/>
      <c r="F248" s="19"/>
      <c r="G248" s="19"/>
      <c r="H248" s="19"/>
      <c r="I248" s="19"/>
    </row>
    <row r="249" spans="2:9" ht="15.75" x14ac:dyDescent="0.25">
      <c r="B249" s="19"/>
      <c r="C249" s="19"/>
      <c r="D249" s="19"/>
      <c r="E249" s="19"/>
      <c r="F249" s="19"/>
      <c r="G249" s="19"/>
      <c r="H249" s="19"/>
      <c r="I249" s="19"/>
    </row>
    <row r="250" spans="2:9" ht="15.75" x14ac:dyDescent="0.25">
      <c r="B250" s="19"/>
      <c r="C250" s="19"/>
      <c r="D250" s="19"/>
      <c r="E250" s="19"/>
      <c r="F250" s="19"/>
      <c r="G250" s="19"/>
      <c r="H250" s="19"/>
      <c r="I250" s="19"/>
    </row>
    <row r="251" spans="2:9" ht="15.75" x14ac:dyDescent="0.25">
      <c r="B251" s="19"/>
      <c r="C251" s="19"/>
      <c r="D251" s="19"/>
      <c r="E251" s="19"/>
      <c r="F251" s="19"/>
      <c r="G251" s="19"/>
      <c r="H251" s="19"/>
      <c r="I251" s="19"/>
    </row>
    <row r="252" spans="2:9" ht="15.75" x14ac:dyDescent="0.25">
      <c r="B252" s="19"/>
      <c r="C252" s="19"/>
      <c r="D252" s="19"/>
      <c r="E252" s="19"/>
      <c r="F252" s="19"/>
      <c r="G252" s="19"/>
      <c r="H252" s="19"/>
      <c r="I252" s="19"/>
    </row>
    <row r="253" spans="2:9" ht="15.75" x14ac:dyDescent="0.25">
      <c r="B253" s="19"/>
      <c r="C253" s="19"/>
      <c r="D253" s="19"/>
      <c r="E253" s="19"/>
      <c r="F253" s="19"/>
      <c r="G253" s="19"/>
      <c r="H253" s="19"/>
      <c r="I253" s="19"/>
    </row>
    <row r="254" spans="2:9" ht="15.75" x14ac:dyDescent="0.25">
      <c r="B254" s="19"/>
      <c r="C254" s="19"/>
      <c r="D254" s="19"/>
      <c r="E254" s="19"/>
      <c r="F254" s="19"/>
      <c r="G254" s="19"/>
      <c r="H254" s="19"/>
      <c r="I254" s="19"/>
    </row>
    <row r="255" spans="2:9" ht="15.75" x14ac:dyDescent="0.25">
      <c r="B255" s="19"/>
      <c r="C255" s="19"/>
      <c r="D255" s="19"/>
      <c r="E255" s="19"/>
      <c r="F255" s="19"/>
      <c r="G255" s="19"/>
      <c r="H255" s="19"/>
      <c r="I255" s="19"/>
    </row>
    <row r="256" spans="2:9" ht="15.75" x14ac:dyDescent="0.25">
      <c r="B256" s="19"/>
      <c r="C256" s="19"/>
      <c r="D256" s="19"/>
      <c r="E256" s="19"/>
      <c r="F256" s="19"/>
      <c r="G256" s="19"/>
      <c r="H256" s="19"/>
      <c r="I256" s="19"/>
    </row>
    <row r="257" spans="2:9" ht="15.75" x14ac:dyDescent="0.25">
      <c r="B257" s="19"/>
      <c r="C257" s="19"/>
      <c r="D257" s="19"/>
      <c r="E257" s="19"/>
      <c r="F257" s="19"/>
      <c r="G257" s="19"/>
      <c r="H257" s="19"/>
      <c r="I257" s="19"/>
    </row>
    <row r="258" spans="2:9" ht="15.75" x14ac:dyDescent="0.25">
      <c r="B258" s="19"/>
      <c r="C258" s="19"/>
      <c r="D258" s="19"/>
      <c r="E258" s="19"/>
      <c r="F258" s="19"/>
      <c r="G258" s="19"/>
      <c r="H258" s="19"/>
      <c r="I258" s="19"/>
    </row>
    <row r="259" spans="2:9" ht="15.75" x14ac:dyDescent="0.25">
      <c r="B259" s="19"/>
      <c r="C259" s="19"/>
      <c r="D259" s="19"/>
      <c r="E259" s="19"/>
      <c r="F259" s="19"/>
      <c r="G259" s="19"/>
      <c r="H259" s="19"/>
      <c r="I259" s="19"/>
    </row>
    <row r="260" spans="2:9" ht="15.75" x14ac:dyDescent="0.25">
      <c r="B260" s="19"/>
      <c r="C260" s="19"/>
      <c r="D260" s="19"/>
      <c r="E260" s="19"/>
      <c r="F260" s="19"/>
      <c r="G260" s="19"/>
      <c r="H260" s="19"/>
      <c r="I260" s="19"/>
    </row>
    <row r="261" spans="2:9" ht="15.75" x14ac:dyDescent="0.25">
      <c r="B261" s="19"/>
      <c r="C261" s="19"/>
      <c r="D261" s="19"/>
      <c r="E261" s="19"/>
      <c r="F261" s="19"/>
      <c r="G261" s="19"/>
      <c r="H261" s="19"/>
      <c r="I261" s="19"/>
    </row>
    <row r="262" spans="2:9" ht="15.75" x14ac:dyDescent="0.25">
      <c r="B262" s="19"/>
      <c r="C262" s="19"/>
      <c r="D262" s="19"/>
      <c r="E262" s="19"/>
      <c r="F262" s="19"/>
      <c r="G262" s="19"/>
      <c r="H262" s="19"/>
      <c r="I262" s="19"/>
    </row>
    <row r="263" spans="2:9" ht="15.75" x14ac:dyDescent="0.25">
      <c r="B263" s="19"/>
      <c r="C263" s="19"/>
      <c r="D263" s="19"/>
      <c r="E263" s="19"/>
      <c r="F263" s="19"/>
      <c r="G263" s="19"/>
      <c r="H263" s="19"/>
      <c r="I263" s="19"/>
    </row>
    <row r="264" spans="2:9" ht="15.75" x14ac:dyDescent="0.25">
      <c r="B264" s="19"/>
      <c r="C264" s="19"/>
      <c r="D264" s="19"/>
      <c r="E264" s="19"/>
      <c r="F264" s="19"/>
      <c r="G264" s="19"/>
      <c r="H264" s="19"/>
      <c r="I264" s="19"/>
    </row>
    <row r="265" spans="2:9" ht="15.75" x14ac:dyDescent="0.25">
      <c r="B265" s="19"/>
      <c r="C265" s="19"/>
      <c r="D265" s="19"/>
      <c r="E265" s="19"/>
      <c r="F265" s="19"/>
      <c r="G265" s="19"/>
      <c r="H265" s="19"/>
      <c r="I265" s="19"/>
    </row>
    <row r="266" spans="2:9" ht="15.75" x14ac:dyDescent="0.25">
      <c r="B266" s="19"/>
      <c r="C266" s="19"/>
      <c r="D266" s="19"/>
      <c r="E266" s="19"/>
      <c r="F266" s="19"/>
      <c r="G266" s="19"/>
      <c r="H266" s="19"/>
      <c r="I266" s="19"/>
    </row>
    <row r="267" spans="2:9" ht="15.75" x14ac:dyDescent="0.25">
      <c r="B267" s="19"/>
      <c r="C267" s="19"/>
      <c r="D267" s="19"/>
      <c r="E267" s="19"/>
      <c r="F267" s="19"/>
      <c r="G267" s="19"/>
      <c r="H267" s="19"/>
      <c r="I267" s="19"/>
    </row>
    <row r="268" spans="2:9" ht="15.75" x14ac:dyDescent="0.25">
      <c r="B268" s="19"/>
      <c r="C268" s="19"/>
      <c r="D268" s="19"/>
      <c r="E268" s="19"/>
      <c r="F268" s="19"/>
      <c r="G268" s="19"/>
      <c r="H268" s="19"/>
      <c r="I268" s="19"/>
    </row>
    <row r="269" spans="2:9" ht="15.75" x14ac:dyDescent="0.25">
      <c r="B269" s="19"/>
      <c r="C269" s="19"/>
      <c r="D269" s="19"/>
      <c r="E269" s="19"/>
      <c r="F269" s="19"/>
      <c r="G269" s="19"/>
      <c r="H269" s="19"/>
      <c r="I269" s="19"/>
    </row>
    <row r="270" spans="2:9" ht="15.75" x14ac:dyDescent="0.25">
      <c r="B270" s="19"/>
      <c r="C270" s="19"/>
      <c r="D270" s="19"/>
      <c r="E270" s="19"/>
      <c r="F270" s="19"/>
      <c r="G270" s="19"/>
      <c r="H270" s="19"/>
      <c r="I270" s="19"/>
    </row>
  </sheetData>
  <mergeCells count="28">
    <mergeCell ref="F2:G2"/>
    <mergeCell ref="B1:G1"/>
    <mergeCell ref="F3:G3"/>
    <mergeCell ref="B2:E2"/>
    <mergeCell ref="B3:E3"/>
    <mergeCell ref="E131:F131"/>
    <mergeCell ref="B132:E132"/>
    <mergeCell ref="F132:G132"/>
    <mergeCell ref="B65:D65"/>
    <mergeCell ref="B131:D131"/>
    <mergeCell ref="E65:F65"/>
    <mergeCell ref="B66:E66"/>
    <mergeCell ref="F66:G66"/>
    <mergeCell ref="B196:D196"/>
    <mergeCell ref="E196:F196"/>
    <mergeCell ref="B197:E197"/>
    <mergeCell ref="F197:G197"/>
    <mergeCell ref="B233:D233"/>
    <mergeCell ref="E233:F233"/>
    <mergeCell ref="B238:G238"/>
    <mergeCell ref="B237:D237"/>
    <mergeCell ref="E237:F237"/>
    <mergeCell ref="B234:D234"/>
    <mergeCell ref="E234:F234"/>
    <mergeCell ref="B235:D235"/>
    <mergeCell ref="E235:F235"/>
    <mergeCell ref="B236:D236"/>
    <mergeCell ref="E236:F236"/>
  </mergeCells>
  <hyperlinks>
    <hyperlink ref="B236" r:id="rId1" display="https://cart-us.na.org/" xr:uid="{21B1032D-F5AB-4B1C-AA80-84A1B6B62F04}"/>
    <hyperlink ref="B237" r:id="rId2" display="https://svgna.org/" xr:uid="{D5AFE865-CB5F-4E29-B626-83BAAC81FEFB}"/>
  </hyperlinks>
  <printOptions horizontalCentered="1" verticalCentered="1"/>
  <pageMargins left="0.25" right="0.25" top="0.25" bottom="0.25" header="0.05" footer="0.05"/>
  <pageSetup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ENGLISH-SPECIAL</vt:lpstr>
      <vt:lpstr>ENGLISH-STOCK</vt:lpstr>
      <vt:lpstr>LIT ORDER SPANISH</vt:lpstr>
      <vt:lpstr>LIT ORDER ENGLISH</vt:lpstr>
      <vt:lpstr>'ENGLISH-SPECIAL'!Print_Area</vt:lpstr>
      <vt:lpstr>'ENGLISH-STOCK'!Print_Area</vt:lpstr>
      <vt:lpstr>'LIT ORDER ENGLISH'!Print_Area</vt:lpstr>
      <vt:lpstr>'LIT ORDER SPANISH'!Print_Area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Gosselin, Matt</dc:creator>
  <cp:lastModifiedBy>Gosselin, Matt</cp:lastModifiedBy>
  <cp:lastPrinted>2025-10-24T21:35:49Z</cp:lastPrinted>
  <dcterms:created xsi:type="dcterms:W3CDTF">2015-06-05T18:17:20Z</dcterms:created>
  <dcterms:modified xsi:type="dcterms:W3CDTF">2025-10-24T21:39:32Z</dcterms:modified>
</cp:coreProperties>
</file>